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Hoja1!$A$5:$L$807</definedName>
  </definedNames>
  <calcPr calcId="125725"/>
</workbook>
</file>

<file path=xl/calcChain.xml><?xml version="1.0" encoding="utf-8"?>
<calcChain xmlns="http://schemas.openxmlformats.org/spreadsheetml/2006/main">
  <c r="F697" i="1"/>
  <c r="H697"/>
  <c r="G256"/>
  <c r="L177"/>
  <c r="I177"/>
  <c r="G177"/>
  <c r="H87"/>
  <c r="I87" s="1"/>
  <c r="G697"/>
  <c r="H250"/>
  <c r="H40"/>
  <c r="G87"/>
  <c r="H35" l="1"/>
  <c r="I35" s="1"/>
  <c r="G54"/>
  <c r="C811" l="1"/>
  <c r="C810"/>
  <c r="G40"/>
  <c r="H177"/>
  <c r="G253"/>
  <c r="G250"/>
  <c r="K177" l="1"/>
  <c r="I40"/>
  <c r="M177" l="1"/>
  <c r="I253"/>
  <c r="G235"/>
  <c r="F256"/>
  <c r="G696" l="1"/>
  <c r="I250" l="1"/>
  <c r="K686"/>
  <c r="L761" l="1"/>
  <c r="L673" l="1"/>
  <c r="L672"/>
  <c r="G582" l="1"/>
  <c r="H582"/>
  <c r="I582" l="1"/>
  <c r="K567"/>
</calcChain>
</file>

<file path=xl/sharedStrings.xml><?xml version="1.0" encoding="utf-8"?>
<sst xmlns="http://schemas.openxmlformats.org/spreadsheetml/2006/main" count="2342" uniqueCount="1147">
  <si>
    <t>DÍA</t>
  </si>
  <si>
    <t>Concepto / Referencia</t>
  </si>
  <si>
    <t>RETIROS</t>
  </si>
  <si>
    <t>DEPOSITOS</t>
  </si>
  <si>
    <t>SALDO</t>
  </si>
  <si>
    <t>CLIENTE</t>
  </si>
  <si>
    <t>INVENTARIO</t>
  </si>
  <si>
    <t>POLIZA</t>
  </si>
  <si>
    <t>ASESOR</t>
  </si>
  <si>
    <t/>
  </si>
  <si>
    <t>SPEI RECIBIDOBANAMEX0005086440  0020093168AMEXCO SE 9350093168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</si>
  <si>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</si>
  <si>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</si>
  <si>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</si>
  <si>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</si>
  <si>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</si>
  <si>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</si>
  <si>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IVA COM VTA PUNTOS BCMER175829536175829536</t>
  </si>
  <si>
    <t>COM VTA PUNTOS TDC BANCOM175829536175829536</t>
  </si>
  <si>
    <t>VENTAS PUNTOS TDC BANCOME145829536145829536</t>
  </si>
  <si>
    <t>IVA COMISION TARJETAS175829536TERMINALES PUNTO DE VENTA</t>
  </si>
  <si>
    <t>COMISION TARJETAS175829536TERMINALES PUNTO DE VENTA</t>
  </si>
  <si>
    <t>VENTAS TARJETAS BANCARIAS145829536TERMINALES PUNTO DE VENTA</t>
  </si>
  <si>
    <t>DEPOSITO EFECTIVO PRACTIC******9039AMORTIZACION 1        7487 FOLIO:9715</t>
  </si>
  <si>
    <t>TRASPASO ENTRE CUENTASDE LA CUENTA 2785904552</t>
  </si>
  <si>
    <t>IVA COM CHEQUES LIBRADOS  16%</t>
  </si>
  <si>
    <t>COM CHQ LIBRADOS PAGADOS DEL 01JUN17 AL 30JUN17</t>
  </si>
  <si>
    <t>TRASPASO A PERIFERICA2951884093JUL03 10:39 BANCOMER 1382  FOLIO:2445</t>
  </si>
  <si>
    <t>DEPOSITO EN EFECTIVO1360094DEM REF:00000000041071609220 8489020</t>
  </si>
  <si>
    <t>DEPOSITO EN EFECTIVO1360094DEM REF:00000000022071609220 8489019</t>
  </si>
  <si>
    <t>PAGO CUENTA DE TERCERO 0029445022BNET    1163848108 CAMIONETA</t>
  </si>
  <si>
    <t>SPEI RECIBIDOAXA0005107663  67419411320011941132 217 001 AUTOS</t>
  </si>
  <si>
    <t>SPEI RECIBIDOAXA0005107661  67419411290011941129 217 001 AUTOS</t>
  </si>
  <si>
    <t>0128U/17</t>
  </si>
  <si>
    <t xml:space="preserve">DAVID HERRERA </t>
  </si>
  <si>
    <t>CORTE TERMINAL 01/07</t>
  </si>
  <si>
    <t>DEPOSITO DE TERCEROREFBNTC00002186HK018726                     FBMRCASH</t>
  </si>
  <si>
    <t>DEPOSITO DE TERCEROREFBNTC00002186HM094990                     FBMRCASH</t>
  </si>
  <si>
    <t>DEPOSITO DE TERCEROREFBNTC00002186FA028167                     FBMRCASH</t>
  </si>
  <si>
    <t>SPEI RECIBIDOBANAMEX0005240968  0020000001TRASPASO</t>
  </si>
  <si>
    <t>DEPOSITO DE TERCEROREFBNTC00354201COORD AS-54184                BMRCASH</t>
  </si>
  <si>
    <t>SPEI ENVIADO BANAMEX0000845420  0020307178PAGO UNIDAD FB803162</t>
  </si>
  <si>
    <t>SPEI ENVIADO SANTANDER0000845419  0140307178PAGO UNIDAD G3519826</t>
  </si>
  <si>
    <t>TOYOTA FINANCIAL SERGUIA:0538285REF:00000000000005704058 CIE:0593003</t>
  </si>
  <si>
    <t>TOYOTA FINANCIAL SERGUIA:0538263REF:00000000000005704058 CIE:0593003</t>
  </si>
  <si>
    <t>TRASPASO ENTRE CUENTASREFBNTC00471291TRASPASO0176980015            BMRCASH</t>
  </si>
  <si>
    <t>DEPOSITO DE TERCEROREFBNTC001906402337977                       BMRCASH</t>
  </si>
  <si>
    <t>DEPOSITO DE TERCEROREFBNTC00455032INSTALACION FAROS NIEBLA RAV4 BMRCASH</t>
  </si>
  <si>
    <t>SPEI RECIBIDOBANAMEX0005205352  0020000001TRASPASO</t>
  </si>
  <si>
    <t>SPEI RECIBIDOSCOTIABANK0005182325  0440019945Apartado</t>
  </si>
  <si>
    <t>RIJK</t>
  </si>
  <si>
    <t>IVA COMISION APERTURA9601794936IVA COMISION APERTURA</t>
  </si>
  <si>
    <t>COM. APERTURA CONTRATO9601794936COM. APERTURA CONTRATO</t>
  </si>
  <si>
    <t>LIQUIDACION DEL CONTRATO9601794936LIQUIDACION DEL CONTRATO</t>
  </si>
  <si>
    <t>TRASPASO ENTRE CUENTASDE LA CUENTA 2894324498</t>
  </si>
  <si>
    <t>CHEQUE PAGADO NO.00185780445029090</t>
  </si>
  <si>
    <t>DEP.CHEQUES DE OTRO BANCO JUL03 14:07 MEXICO</t>
  </si>
  <si>
    <t>PAGO CUENTA DE TERCERO 0013539012BNET    0447682190</t>
  </si>
  <si>
    <t>DEPOSITO DE TERCEROREFBNTC00317527     QUALITAS 10622356BMRCASH</t>
  </si>
  <si>
    <t>1347N/17</t>
  </si>
  <si>
    <t>1478N/17</t>
  </si>
  <si>
    <t>SEGURIDAD INDUSTRIAL</t>
  </si>
  <si>
    <t>S-78202</t>
  </si>
  <si>
    <t>1522N/17</t>
  </si>
  <si>
    <t>1535N/17</t>
  </si>
  <si>
    <t>0126U/17</t>
  </si>
  <si>
    <t>PI 85</t>
  </si>
  <si>
    <t>TRASPASO A TERCEROSREFBNTC00471291F   BMRCASH</t>
  </si>
  <si>
    <t>RF-40966 H76044 H75728 H76664 H74246 03/07</t>
  </si>
  <si>
    <t>RF-40967 AS54184 03/07</t>
  </si>
  <si>
    <t>RF-40955 H73163 03/07</t>
  </si>
  <si>
    <t>RF-40956 H76629 03/07</t>
  </si>
  <si>
    <t>AMEXCO</t>
  </si>
  <si>
    <t>DEPOSITO EN EFECTIVO1360094DEM REF:00000000002071600320 8982798</t>
  </si>
  <si>
    <t>DEPOSITO EN EFECTIVO1360094DEM REF:00000000021071600320 8982787</t>
  </si>
  <si>
    <t>DEPOSITO EN EFECTIVO1360094DEM REF:00000000011071701020 8982776</t>
  </si>
  <si>
    <t>DEPOSITO EN EFECTIVO1360094DEM REF:00000000072071702020 8982765</t>
  </si>
  <si>
    <t>IVA COM SERVICIOS BNTC00494496SICOCO JUN 2017</t>
  </si>
  <si>
    <t>COM SERV BANCOMER NET CAS00494496SICOCO JUN 2017</t>
  </si>
  <si>
    <t>SPEI RECIBIDOBANAMEX0005014595  0020093168AMEXCO SE 9350093168</t>
  </si>
  <si>
    <t>TOYOTA FINANCIAL SERGUIA:4650327REF:00000000000005704058 CIE:0593003</t>
  </si>
  <si>
    <t>SPEI RECIBIDOBANAMEX0005142920  0020000001TRASPASO</t>
  </si>
  <si>
    <t>PAGO CUENTA DE TERCERO 0091517011BNET    0141953427</t>
  </si>
  <si>
    <t>DEP.CHEQUES DE OTRO BANCO JUL04 11:28 MEXICO</t>
  </si>
  <si>
    <t>TRASPASO A PERIFERICA2951884093JUL04 10:06 BANCOMER 4545  FOLIO:5176</t>
  </si>
  <si>
    <t>SPEI RECIBIDOAXA0005036934  67419430890011943089 217 001 AUTOS</t>
  </si>
  <si>
    <t>GRANADOS SALAS GERARDO</t>
  </si>
  <si>
    <t>CHEQUE PAGADO NO.0018574PAGO EN EFECTIVO</t>
  </si>
  <si>
    <t>SPEI RECIBIDOAXA0005189294  67419473080011947308 217 001 AUTOS</t>
  </si>
  <si>
    <t>DEPOSITO DE TERCEROREFBNTC00317527  QUALITAS 10639004BMRCASH</t>
  </si>
  <si>
    <t>DEPOSITO DE TERCEROREFBNTC00317527  QUALITAS 10635676BMRCASH</t>
  </si>
  <si>
    <t>DEPOSITO DE TERCEROREFBNTC00317527 QUALITAS 10636080BMRCASH</t>
  </si>
  <si>
    <t>TRASPASO A TERCEROSREFBNTC00471291GASTOS DE REPRESETACION BMRCASH</t>
  </si>
  <si>
    <t>PAGO CUENTA DE TERCERO / 0036799012 BMOV 0170995568 ABONO ENGANCHE</t>
  </si>
  <si>
    <t>PAGO CUENTA DE TERCERO / 0065931010 BNET 0187397119</t>
  </si>
  <si>
    <t>1409N/17</t>
  </si>
  <si>
    <t>D-257</t>
  </si>
  <si>
    <t>D-256</t>
  </si>
  <si>
    <t>D-255</t>
  </si>
  <si>
    <t>DEPOSITO EN EFECTIVO1360094DEM REF:00000000071071703020 9516551</t>
  </si>
  <si>
    <t>DEPOSITO EN EFECTIVO1360094DEM REF:00000000052071703020 9516540</t>
  </si>
  <si>
    <t>SPEI RECIBIDOAXA0005020557  67419484460011948446 217 001 AUTOS</t>
  </si>
  <si>
    <t>SPEI RECIBIDOAXA0005020453  67419482220011948222 217 001 AUTOS</t>
  </si>
  <si>
    <t>SPEI RECIBIDOSANTANDER0005014586  0148620228 PAGO DE OZ AUTOMOTRIZ S DE R</t>
  </si>
  <si>
    <t>SPEI RECIBIDOBANORTE/IXE0005286896  0720040717CUOTA</t>
  </si>
  <si>
    <t>CONFIRMADO 05/07</t>
  </si>
  <si>
    <t>MONTAJES MECANICOS Y PAILERIA</t>
  </si>
  <si>
    <t>RF-40991 H75572 05/07</t>
  </si>
  <si>
    <t>RF-40992 H76236 05/07</t>
  </si>
  <si>
    <t>RF-40987 H77639 H73978 H75882 05/07</t>
  </si>
  <si>
    <t>RF-40988 H74331 05/07</t>
  </si>
  <si>
    <t>RF-40993 H74712 05.07.17</t>
  </si>
  <si>
    <t>GNP</t>
  </si>
  <si>
    <t xml:space="preserve">DEPOSITO EN EFECTIVOBULMARO HEREDIA </t>
  </si>
  <si>
    <t>TRASPASO A TERCEROSREFBNTC00471291DEVOLUCION RECIBO 40371       BMRCASH</t>
  </si>
  <si>
    <t>TRASPASO A TERCEROSREFBNTC00471291DEVOLUCION RECIBO 40763       BMRCASH</t>
  </si>
  <si>
    <t>SPEI ENVIADO SCOTIABANK0000035863  0440507178F 1098 1150</t>
  </si>
  <si>
    <t>SPEI ENVIADO SANTANDER0000035862  0140507178F 62</t>
  </si>
  <si>
    <t>SPEI ENVIADO BANORTE/IXE0000035861  0720507178PAGO UNIDAD SEMINUEVA FS528089</t>
  </si>
  <si>
    <t>TOYOTA FINANCIAL SERGUIA:3180947REF:00000000000005704058 CIE:0593003</t>
  </si>
  <si>
    <t>AXA SEGUROS SA DE CVGUIA:3180936REF:70171821047713473239 CIE:0916757</t>
  </si>
  <si>
    <t>QUALITAS COMPANIA DEGUIA:3180925REF:04012460344413301218 CIE:1267639</t>
  </si>
  <si>
    <t>QUALITAS COMPANIA DEGUIA:3180903REF:04010866362813105287 CIE:1267639</t>
  </si>
  <si>
    <t>SPEI RECIBIDOBANAMEX0005151028  0020000001TRASPASO</t>
  </si>
  <si>
    <t>DEP.CHEQUES DE OTRO BANCO JUL05 12:58 MEXICO</t>
  </si>
  <si>
    <t>SPEI RECIBIDOSCOTIABANK0005141134  0440000001SRV UAF3277 110MIL KM</t>
  </si>
  <si>
    <t>SPEI RECIBIDOSANTANDER0005126632  0140000107HILUX BULMARO HEREDIA</t>
  </si>
  <si>
    <t>TRASPASO A PERIFERICA2951884093JUL05 10:54 BANCOMER B538  FOLIO:8811</t>
  </si>
  <si>
    <t>BULMARO HEREDIA</t>
  </si>
  <si>
    <t>DEPOSITO DE TERCERO / REFBNTC00317527  QUALITAS 10642092BMRCASH</t>
  </si>
  <si>
    <t>SPEI RECIBIDOBANAMEX0005020219  0020093168AMEXCO SE 9350093168</t>
  </si>
  <si>
    <t xml:space="preserve">IVA COMISION ORDEN PAGO2173356.0173.01 </t>
  </si>
  <si>
    <t xml:space="preserve">DEPOSITO CHEQUE BANCOMER  </t>
  </si>
  <si>
    <t>DEP.CHEQUES DE OTRO BANCO JUL06 10:47 MEXICO</t>
  </si>
  <si>
    <t>SPEI RECIBIDOSANTANDER0005055595  0140000207HILUX BULMARO HEREDIA</t>
  </si>
  <si>
    <t>TRASPASO A PERIFERICA2951884093JUL06 09:41 BANCOMER D805  FOLIO:6004</t>
  </si>
  <si>
    <t>ORDEN DE PAGO EXTRANJERO2173356.0173.01TD      9000.00USD</t>
  </si>
  <si>
    <t>1541N/17</t>
  </si>
  <si>
    <t>1539N/17</t>
  </si>
  <si>
    <t>SPEI RECIBIDOSCOTIABANK0005150443  0440000001SRV SM46730 60MIL KM</t>
  </si>
  <si>
    <t>PAGO CUENTA DE TERCERO 0069472028BNET    0102742780</t>
  </si>
  <si>
    <t>TOYOTA FINANCIAL SERGUIA:1149236REF:00000000000005704058 CIE:0593003</t>
  </si>
  <si>
    <t>QUALITAS COMPANIA DEGUIA:1149203REF:04012468166113337228 CIE:1267639</t>
  </si>
  <si>
    <t>AXA SEGUROS SA DE CVGUIA:1149181REF:70171821048113478243 CIE:0916757</t>
  </si>
  <si>
    <t>TRASPASO A TERCEROSREFBNTC00471291F A3134                       BMRCASH</t>
  </si>
  <si>
    <t>SPEI ENVIADO VECTOR0000107417  6080607178INVERSION</t>
  </si>
  <si>
    <t>SPEI RECIBIDOBANAMEX0005118888  0020000001TRASPASO</t>
  </si>
  <si>
    <t>SPEI RECIBIDOHSBC0005116614  0210000001Orden 78309 Alecsa Celaya SA d</t>
  </si>
  <si>
    <t>SPEI RECIBIDOZURICH0005100282  6270000001 102017070527100000001270990</t>
  </si>
  <si>
    <t>JOSE LUIS DURAN AGUACALIENTE</t>
  </si>
  <si>
    <t>S-78323</t>
  </si>
  <si>
    <t>1224N/17</t>
  </si>
  <si>
    <t>1288N/17</t>
  </si>
  <si>
    <t>PAGO CUENTA DE TERCERO 0091156064BNET    0108506922</t>
  </si>
  <si>
    <t>TRASPASO ENTRE CUENTASDE LA CUENTA 1105805228</t>
  </si>
  <si>
    <t>PAGO CUENTA DE TERCERO 0041703009BNET    0158296715</t>
  </si>
  <si>
    <t>DEPOSITO DE TERCEROREFBNTC00332445AGROSERVICIOS ANTICIPO        BMRCASH</t>
  </si>
  <si>
    <t>DEPOSITO DE TERCEROREFBNTC00317527             QUALITAS 10647068BMRCASH</t>
  </si>
  <si>
    <t>DEPOSITO DE TERCEROREFBNTC00317527             QUALITAS 10646477BMRCASH</t>
  </si>
  <si>
    <t>VICTOR JAVIER CHAVEZ MONTESINOS</t>
  </si>
  <si>
    <t xml:space="preserve">FERREPUEBLA Y SERV. </t>
  </si>
  <si>
    <t>S-78313</t>
  </si>
  <si>
    <t>1451N/17</t>
  </si>
  <si>
    <t>S-78321</t>
  </si>
  <si>
    <t>TRANSPORTADORA TURISTICA</t>
  </si>
  <si>
    <t>1554N/17</t>
  </si>
  <si>
    <t>JUANA SANCHEZ ORTIZ</t>
  </si>
  <si>
    <t>RF-41043 H76021 H76395 H76737 06.07.17</t>
  </si>
  <si>
    <t>RF-41044 H75885 06.07.17</t>
  </si>
  <si>
    <t>PENDIENTE DIFERENCIA</t>
  </si>
  <si>
    <t>DEPOSITO EN EFECTIVO1360094DEM REF:00000000021071600320 5426510</t>
  </si>
  <si>
    <t>DEPOSITO EN EFECTIVO1360094DEM REF:00000000051071704020 5426509</t>
  </si>
  <si>
    <t>DEPOSITO EN EFECTIVO1360094DEM REF:00000000002071705020 5426498</t>
  </si>
  <si>
    <t>DEPOSITO EN EFECTIVO1360094DEM REF:00000000021071705020 5426487</t>
  </si>
  <si>
    <t>PAGO CUENTA DE TERCERO 0023751011BNET    0108506922</t>
  </si>
  <si>
    <t>SPEI ENVIADO BANAMEX0000151521  00206071781478592780</t>
  </si>
  <si>
    <t>SPEI ENVIADO BANAMEX0000151520  00206071781478592780</t>
  </si>
  <si>
    <t>AGROSERVICIOS NIETO</t>
  </si>
  <si>
    <t>S-78302</t>
  </si>
  <si>
    <t>S-78259</t>
  </si>
  <si>
    <t>YINSHAN</t>
  </si>
  <si>
    <t>DEPOSITO DE TERCEROREFBNTC00044903PAGO DIFERENCIA PLAN PISO     BMRCASH</t>
  </si>
  <si>
    <t>PAGO CUENTA DE TERCERO 0019420009BNET    0199672273</t>
  </si>
  <si>
    <t>PAGO CUENTA DE TERCERO 0020514019BNET    0199672273</t>
  </si>
  <si>
    <t>PAGO CUENTA DE TERCERO 0009371114BNET    0142838214</t>
  </si>
  <si>
    <t>TRASPASO A PERIFERICA2951884093JUL07 09:39 BANCOMER 4545  FOLIO:6511</t>
  </si>
  <si>
    <t>DEPOSITO EN EFECTIVO 30/06</t>
  </si>
  <si>
    <t>DEPOSITO EN EFECTIVO 29/06</t>
  </si>
  <si>
    <t>S-78343</t>
  </si>
  <si>
    <t>INTAGRI</t>
  </si>
  <si>
    <t>SANCHEZ GOMEZ GERARDO</t>
  </si>
  <si>
    <t>TOYOTA FINANCIAL SERGUIA:4335694REF:00000000000005704058 CIE:0593003</t>
  </si>
  <si>
    <t>AXA SEGUROS SA DE CVGUIA:4335573REF:70161284351613688221 CIE:0916757</t>
  </si>
  <si>
    <t>AXA SEGUROS SA DE CVGUIA:4335496REF:70161262658813545261 CIE:0916757</t>
  </si>
  <si>
    <t>QUALITAS COMPANIA DEGUIA:4335485REF:04012477367013352249 CIE:1267639</t>
  </si>
  <si>
    <t>DEPOSITO DE TERCEROREFBNTC00002186J6181827                     FBMRCASH</t>
  </si>
  <si>
    <t>DEPOSITO DE TERCEROREFBNTC00317527             QUALITAS 10650647BMRCASH</t>
  </si>
  <si>
    <t>SPEI RECIBIDOSCOTIABANK0005247167  0440000001SRV UAF3135 110MIL KM</t>
  </si>
  <si>
    <t>D-503</t>
  </si>
  <si>
    <t>TRASPASO A PERIFERICA2951884093JUL10 08:39 BANCOMER B539  FOLIO:0067</t>
  </si>
  <si>
    <t>PAGO CUENTA DE TERCERO 0058048023BNET    1417800185 PAGO AUTO YARIS</t>
  </si>
  <si>
    <t>SPEI RECIBIDOBAJIO0005025055  0309384008net</t>
  </si>
  <si>
    <t>TRASPASO A PERIFERICA2951884093JUL08 12:14 BANCOMER 6641  FOLIO:0493</t>
  </si>
  <si>
    <t>TRASPASO A TERCEROSREFBNTC00471291GASTOS DE REPRESENTACION      BMRCASH</t>
  </si>
  <si>
    <t>TRASPASO A TERCEROSREFBNTC00471291314560 315327 316127          BMRCASH</t>
  </si>
  <si>
    <t>PAGO CUENTA DE TERCERO 0048136011BMOV    0107026064 TOYOTA</t>
  </si>
  <si>
    <t>SPEI RECIBIDOSCOTIABANK0005371371  0440000002CAMBIO DE BALATAS UAF3135</t>
  </si>
  <si>
    <t>COMISION ORDEN DE PAGO2173356.0173.01     30.00USD</t>
  </si>
  <si>
    <t>DEPOSITO DE TERCEROREFBNTC00027537032387     BMRCASH</t>
  </si>
  <si>
    <t>DEPOSITO EN EFECTIVO1360094DEM REF:00000000032071704020 6260023</t>
  </si>
  <si>
    <t>DEPOSITO EN EFECTIVO1360094DEM REF:00000000082071706020 6260012</t>
  </si>
  <si>
    <t>DEPOSITO EN EFECTIVO1360094DEM REF:00000000001071706020 6260001</t>
  </si>
  <si>
    <t>SPEI RECIBIDOHSBC0005079202  0210000001pago auto</t>
  </si>
  <si>
    <t>1540N/17</t>
  </si>
  <si>
    <t>PAGO CUENTA DE TERCERO 0004191012BNET    0199672273</t>
  </si>
  <si>
    <t>SPEI ENVIADO BANAMEX0000295152  0021007178F A53</t>
  </si>
  <si>
    <t>SPEI ENVIADO BANORTE/IXE0000295149  0721007178PAGO UNIDAD FC808423</t>
  </si>
  <si>
    <t>AXA SEGUROS SA DE CVGUIA:2580765REF:70171829185813538227 CIE:0916757</t>
  </si>
  <si>
    <t>AXA SEGUROS SA DE CVGUIA:2580754REF:70171820521313512249 CIE:0916757</t>
  </si>
  <si>
    <t>AXA SEGUROS SA DE CVGUIA:2580743REF:70160892626313526206 CIE:0916757</t>
  </si>
  <si>
    <t>SPEI RECIBIDOAFIRME0005120270  0620033540GERARDO SANCHEZ GOMEZ</t>
  </si>
  <si>
    <t>1558N/17</t>
  </si>
  <si>
    <t>MANCERA VALADEZ MARIA GUADALUPE</t>
  </si>
  <si>
    <t>UNITED AUTO DE GAS</t>
  </si>
  <si>
    <t>TOYOTA FINANCIAL SERGUIA:2580721REF:2450AP32    CIE:0592996</t>
  </si>
  <si>
    <t>TRASPASO A TERCEROSREFBNTC00471291PAGO UNIDAD FM116494   BMRCASH</t>
  </si>
  <si>
    <t>TRASPASO A TERCEROSREFBNTC00471291PAGO UNIDAD FM115775  BMRCASH</t>
  </si>
  <si>
    <t>TRASPASO A TERCEROSREFBNTC00471291F     BMRCASH</t>
  </si>
  <si>
    <t>SPEI RECIBIDOBANREGIO0005267509  0580008829MANTENIMIENTO TOYOTA HILUX VIC</t>
  </si>
  <si>
    <t>SPEI RECIBIDOBANREGIO0005267508  0580008828MANTENIMIENTO TOYOTA HILUX ROB</t>
  </si>
  <si>
    <t>PAGO CUENTA DE TERCERO 0014573071BNET    0156750214</t>
  </si>
  <si>
    <t>PAGO CUENTA DE TERCERO 0036202019BNET    0444908104</t>
  </si>
  <si>
    <t>SPEI ENVIADO BANAMEX0000315815  002100717804010040715511077245</t>
  </si>
  <si>
    <t>SPEI ENVIADO BANAMEX0000315814  0021007178F</t>
  </si>
  <si>
    <t>TOYOTA FINANCIAL SERGUIA:3447697REF:00000000000005704058 CIE:0593003</t>
  </si>
  <si>
    <t>EFECTIVALE S DE RL DGUIA:3447686REF:1000000PD00242021201 CIE:1077074</t>
  </si>
  <si>
    <t>SPEI RECIBIDOBANAMEX0005181569  0020000001TRASPASO</t>
  </si>
  <si>
    <t>DEPOSITO DE TERCEROREFBNTC00002186J6181603                     FBMRCASH</t>
  </si>
  <si>
    <t>DEPOSITO DE TERCEROREFBNTC00002186HU388240                     FBMRCASH</t>
  </si>
  <si>
    <t>DEPOSITO DE TERCEROREFBNTC00317527  QUALITAS 10653403BMRCASH</t>
  </si>
  <si>
    <t>DEPOSITO DE TERCEROREFBNTC00332445AGROSERVICIOS ANTICIPO BMRCASH</t>
  </si>
  <si>
    <t>PAGO CUENTA DE TERCERO 0045195011BNET  0195726948</t>
  </si>
  <si>
    <t>S-78346</t>
  </si>
  <si>
    <t>S-78373</t>
  </si>
  <si>
    <t>S-78352</t>
  </si>
  <si>
    <t>0123U/17</t>
  </si>
  <si>
    <t>S-78432</t>
  </si>
  <si>
    <t>S-78419</t>
  </si>
  <si>
    <t xml:space="preserve">TEXTILES AGRICOLAS </t>
  </si>
  <si>
    <t>DEPOSITO EN EFECTIVO1360094DEM REF:00000000081071707020 6755012</t>
  </si>
  <si>
    <t>DEPOSITO EN EFECTIVO1360094DEM REF:00000000062071707020 6755001</t>
  </si>
  <si>
    <t>DEPOSITO EN EFECTIVO1360094DEM REF:00000000042071708020 6754990</t>
  </si>
  <si>
    <t>DEPOSITO EN EFECTIVO1360094DEM REF:00000000042071708020 6754980</t>
  </si>
  <si>
    <t>SPEI RECIBIDOAXA0005019546  67419669610011966961 217 001 AUTOS</t>
  </si>
  <si>
    <t>SPEI RECIBIDOAXA0005019508  67419668760011966876 217 001 AUTOS</t>
  </si>
  <si>
    <t>SPEI RECIBIDOAXA0005019496  67419668560011966856 217 001 AUTOS</t>
  </si>
  <si>
    <t>SPEI RECIBIDOBANAMEX0005016209  0020093168AMEXCO SE 9350093168</t>
  </si>
  <si>
    <t>SPEI RECIBIDOBMONEX0005013544  1120110717FACTURAS MTTO</t>
  </si>
  <si>
    <t>PAGO CUENTA DE TERCERO 0034001011BNET    0168856710</t>
  </si>
  <si>
    <t>PARABRISAS ARAMBURO</t>
  </si>
  <si>
    <t>JAVIER</t>
  </si>
  <si>
    <t>LEON MADRIGAL DANIEL</t>
  </si>
  <si>
    <t>CORTE TERMINAL 10/07</t>
  </si>
  <si>
    <t>CONFIRMADO 11/07</t>
  </si>
  <si>
    <t>IVA COMISION APERTURA9603452927IVA COMISION APERTURA</t>
  </si>
  <si>
    <t>COM. APERTURA CONTRATO9603452927COM. APERTURA CONTRATO</t>
  </si>
  <si>
    <t>LIQUIDACION DEL CONTRATO9603452927LIQUIDACION DEL CONTRATO</t>
  </si>
  <si>
    <t>TRASPASO A PERIFERICA2951884093JUL11 10:43 BANCOMER 1382  FOLIO:9040</t>
  </si>
  <si>
    <t>SPEI ENVIADO BAJIO0000360524  0301107178PAGO FACTURA</t>
  </si>
  <si>
    <t>ORDEN DE PAGO EXTRANJERO2226203.0177.01CASH WINDOWS0003770  1400.00USD</t>
  </si>
  <si>
    <t>CORTE TERMINAL 30/06</t>
  </si>
  <si>
    <t>CORTE TERMINAL 03/07</t>
  </si>
  <si>
    <t>0132U/17</t>
  </si>
  <si>
    <t>TRASPASO A TERCEROSREFBNTC00471291F  BMRCASH</t>
  </si>
  <si>
    <t>TRASPASO A TERCEROSREFBNTC00471291F BMRCASH</t>
  </si>
  <si>
    <t>CORTE TERMINAL 04/07</t>
  </si>
  <si>
    <t>SPEI RECIBIDOBANORTE/IXE0005170161  0720110717TRASPASO ENTRE CUENTAS</t>
  </si>
  <si>
    <t>TOYOTA FINANCIAL SERGUIA:1676730REF:00000000000005704058 CIE:0593003</t>
  </si>
  <si>
    <t>SPEI ENVIADO BANAMEX0000387730  002110717818182378</t>
  </si>
  <si>
    <t>SPEI RECIBIDOBANAMEX0005150860  0020000001TRASPASO</t>
  </si>
  <si>
    <t>DEPOSITO DE TERCEROREFBNTC00002186H1072490  FBMRCASH</t>
  </si>
  <si>
    <t>1532N/17</t>
  </si>
  <si>
    <t>PAGO CUENTA DE TERCERO 0071008010BNET    0199672273</t>
  </si>
  <si>
    <t>SPEI RECIBIDOSANTANDER0005232221  01400000012 RENTAS ANTICIPADAS PARA HILU</t>
  </si>
  <si>
    <t>PAGO CUENTA DE TERCERO 0004385012BNET    0195726948</t>
  </si>
  <si>
    <t xml:space="preserve">DEPOSITO EN EFECTIVO  </t>
  </si>
  <si>
    <t>CHEQUE PAGADO NO.0000185800194426304</t>
  </si>
  <si>
    <t>SPEI RECIBIDOSANTANDER0005194054  01400000012 RENTAS ANTICIPADAS PARA HILU</t>
  </si>
  <si>
    <t>SPEI RECIBIDOBANREGIO0005183494  0580035499MANTENIMIENTO TOYOTA HILUX VIC</t>
  </si>
  <si>
    <t>PORCICOLA LA HERRADURA</t>
  </si>
  <si>
    <t>1495N/17</t>
  </si>
  <si>
    <t>1480N/17</t>
  </si>
  <si>
    <t>PD 896</t>
  </si>
  <si>
    <t>PD 989</t>
  </si>
  <si>
    <t>CORTE TERMINAL 06/07</t>
  </si>
  <si>
    <t>PERIFERICA</t>
  </si>
  <si>
    <t>0018N/17</t>
  </si>
  <si>
    <t>PD 902</t>
  </si>
  <si>
    <t>CORTE TERMINAL 07/07</t>
  </si>
  <si>
    <t>CORTE TERMINAL 08/07</t>
  </si>
  <si>
    <t>RF-41112 H77042 11.07.17</t>
  </si>
  <si>
    <t>RF-41113 H75772 11.07.17</t>
  </si>
  <si>
    <t>RF-41114 H76885 11.07.17</t>
  </si>
  <si>
    <t>AGROQUERETANA</t>
  </si>
  <si>
    <t>S-78480</t>
  </si>
  <si>
    <t>S-78445</t>
  </si>
  <si>
    <t>ERIKA</t>
  </si>
  <si>
    <t>1379N/17</t>
  </si>
  <si>
    <t>ISRAEL AVALOS</t>
  </si>
  <si>
    <t>SPEI RECIBIDOSANTANDER0005052287  0140000001PAGO SERVICIO DE MANTENIMIENTO</t>
  </si>
  <si>
    <t>DEPOSITO EN EFECTIVO1360094DEM REF:00000000021071700120 7316298</t>
  </si>
  <si>
    <t>DEPOSITO EN EFECTIVO1360094DEM REF:00000000002071700120 7316287</t>
  </si>
  <si>
    <t>PAGO CUENTA DE TERCERO 0007101012BNET    0193814386</t>
  </si>
  <si>
    <t>S-78465</t>
  </si>
  <si>
    <t>CORTES ESPECIALIZADOS DE PAPEL</t>
  </si>
  <si>
    <t>SISTEMA PARA EL DESARROLLO INTEGRAL</t>
  </si>
  <si>
    <t>S-78468</t>
  </si>
  <si>
    <t>SPEI RECIBIDOSCOTIABANK0005241061  0440000001SRV HILUX SM46758 40 MIL KM</t>
  </si>
  <si>
    <t>SPEI RECIBIDOSANTANDER0005231461  0146973811PAGO DE SERVICIO</t>
  </si>
  <si>
    <t>TRASPASO ENTRE CUENTASDE LA CUENTA 1457482116</t>
  </si>
  <si>
    <t>SPEI ENVIADO SANTANDER0000502841  0141207178DEVOLUCION RECIBO 40423</t>
  </si>
  <si>
    <t>SPEI ENVIADO BANAMEX0000502840  0021207178F 787</t>
  </si>
  <si>
    <t>SPEI ENVIADO SANTANDER0000502839  0141207178F A202</t>
  </si>
  <si>
    <t>SPEI ENVIADO BANAMEX0000502838  0021207178F 242165 238816 238818 238817</t>
  </si>
  <si>
    <t>SPEI ENVIADO BANAMEX0000502837  0021207178F 86</t>
  </si>
  <si>
    <t>SPEI ENVIADO HSBC0000502836  0211207178F A2311</t>
  </si>
  <si>
    <t>SPEI ENVIADO BANAMEX0000502835  0021207178F 6374</t>
  </si>
  <si>
    <t>SPEI ENVIADO BANAMEX0000502834  0021207178F 754 702 752</t>
  </si>
  <si>
    <t>SPEI ENVIADO HSBC0000502833  0211207178F A2275 A2276 A2269 A2301 A229</t>
  </si>
  <si>
    <t>SPEI ENVIADO BANORTE/IXE0000502832  0721207178F 2794</t>
  </si>
  <si>
    <t>SPEI ENVIADO HSBC0000502831  0211207178F A2310 A2312</t>
  </si>
  <si>
    <t>SPEI ENVIADO BANORTE/IXE0000502830  0721207178F E996</t>
  </si>
  <si>
    <t>SPEI ENVIADO BANAMEX0000502829  0021207178F 122 121</t>
  </si>
  <si>
    <t>SPEI ENVIADO BAJIO0000502828  0301207178F 29346 29549 29552 29550 2955</t>
  </si>
  <si>
    <t>SPEI ENVIADO BANAMEX0000502827  0021207178F B651 B638 B649 B650 B648</t>
  </si>
  <si>
    <t>SPEI ENVIADO BANORTE/IXE0000502826  0721207178F C25781 25780</t>
  </si>
  <si>
    <t>SPEI ENVIADO BANORTE/IXE0000502825  0721207178F 82888</t>
  </si>
  <si>
    <t>SPEI ENVIADO BANAMEX0000502824  0021207178F S0050677</t>
  </si>
  <si>
    <t>SPEI ENVIADO BANAMEX0000502823  0021207178F A6573</t>
  </si>
  <si>
    <t>SPEI ENVIADO BANORTE/IXE0000502822  0721207178F 1913 1812 1837 1762 1739 178</t>
  </si>
  <si>
    <t>SPEI ENVIADO BAJIO0000502821  0301207178F E5</t>
  </si>
  <si>
    <t>SPEI ENVIADO BANORTE/IXE0000502820  0721207178F 412</t>
  </si>
  <si>
    <t>SPEI ENVIADO BANAMEX0000502819  0021207178F A6061</t>
  </si>
  <si>
    <t>SPEI ENVIADO BANORTE/IXE0000502818  0721207178F 2804 2793 2733</t>
  </si>
  <si>
    <t>SPEI ENVIADO BANAMEX0000502817  0021207178F 1352745</t>
  </si>
  <si>
    <t>SPEI ENVIADO BANORTE/IXE0000502816  0721207178F 82961 82532</t>
  </si>
  <si>
    <t>SPEI ENVIADO BANAMEX0000502815  0021207178F ZE1525181</t>
  </si>
  <si>
    <t>SPEI ENVIADO SCOTIABANK0000502814  0441207178F 40551 40585 40638</t>
  </si>
  <si>
    <t>TRASPASO A TERCEROSREFBNTC00471291DEVOLUCION RECIBO 40952       BMRCASH</t>
  </si>
  <si>
    <t>TRASPASO A TERCEROSREFBNTC00471291F WR5929 WR5887 WR5891 WR6060 BMRCASH</t>
  </si>
  <si>
    <t>TRASPASO A TERCEROSREFBNTC00471291F A1037                       BMRCASH</t>
  </si>
  <si>
    <t>TRASPASO A TERCEROSREFBNTC00471291F 1424 1423                   BMRCASH</t>
  </si>
  <si>
    <t>TRASPASO A TERCEROSREFBNTC00471291F 17813 17810                 BMRCASH</t>
  </si>
  <si>
    <t>TRASPASO A TERCEROSREFBNTC00471291F ERG224393                   BMRCASH</t>
  </si>
  <si>
    <t>TRASPASO A TERCEROSREFBNTC00471291F ERG369154                   BMRCASH</t>
  </si>
  <si>
    <t>TRASPASO A TERCEROSREFBNTC00471291F 18558                       BMRCASH</t>
  </si>
  <si>
    <t>TRASPASO A TERCEROSREFBNTC00471291F 215 216 195 212             BMRCASH</t>
  </si>
  <si>
    <t>TRASPASO A TERCEROSREFBNTC00471291F 3923                        BMRCASH</t>
  </si>
  <si>
    <t>TRASPASO A TERCEROSREFBNTC00471291F 3258748                     BMRCASH</t>
  </si>
  <si>
    <t>TRASPASO A TERCEROSREFBNTC00471291F                             BMRCASH</t>
  </si>
  <si>
    <t>TRASPASO A TERCEROSREFBNTC00471291F A770                        BMRCASH</t>
  </si>
  <si>
    <t>TRASPASO A TERCEROSREFBNTC00471291F 18706                       BMRCASH</t>
  </si>
  <si>
    <t>TRASPASO A TERCEROSREFBNTC00471291F 34770 34375 33966 33863     BMRCASH</t>
  </si>
  <si>
    <t>TRASPASO A TERCEROSREFBNTC00471291F 17885                       BMRCASH</t>
  </si>
  <si>
    <t>TRASPASO A TERCEROSREFBNTC00471291F 239 218 226                 BMRCASH</t>
  </si>
  <si>
    <t>TRASPASO A TERCEROSREFBNTC00471291F 4382800 4387912 4340459 4358BMRCASH</t>
  </si>
  <si>
    <t>TRASPASO ENTRE CUENTASDE LA CUENTA 1249026177</t>
  </si>
  <si>
    <t>DEPOSITO DE TERCEROREFBNTC00317527             QUALITAS 10670712BMRCASH</t>
  </si>
  <si>
    <t>DEPOSITO DE TERCEROREFBNTC00002186EmbPU14857040                 BMRCASH</t>
  </si>
  <si>
    <t>TOYOTA FINANCIAL SERGUIA:4592588REF:00000000000005704058 CIE:0593003</t>
  </si>
  <si>
    <t>TRASPASO A PERIFERICA2951884093JUL12 11:03 BANCOMER 4545  FOLIO:8312</t>
  </si>
  <si>
    <t>EMBARQUE</t>
  </si>
  <si>
    <t>S-78509</t>
  </si>
  <si>
    <t>1338N/17</t>
  </si>
  <si>
    <t>GABRIELA CALLEJAS SORIANO</t>
  </si>
  <si>
    <t>1433N/17</t>
  </si>
  <si>
    <t xml:space="preserve">MARIA DE LA LUZ HERNANDEZ </t>
  </si>
  <si>
    <t>DEPOSITO DE TERCEROREFBNTC00317527    QUALITAS 10668179BMRCASH</t>
  </si>
  <si>
    <t>DEPOSITO EN EFECTIVO1360094DEM REF:00000000001071701120 7778970</t>
  </si>
  <si>
    <t>DEPOSITO EN EFECTIVO1360094DEM REF:00000000082071701120 7778969</t>
  </si>
  <si>
    <t>PAGO CUENTA DE TERCERO 0006909023BNET    1417800185 PAGO AUTO YARIS 2</t>
  </si>
  <si>
    <t>PAGO CUENTA DE TERCERO 0079472029BNET    0149869131 TOYOTA LLAVES</t>
  </si>
  <si>
    <t>CONFIRMADO 13/07</t>
  </si>
  <si>
    <t>JORGE ARTURO</t>
  </si>
  <si>
    <t>CORTE TERMINAL 11/07</t>
  </si>
  <si>
    <t>RF-41157 H77267 13.07.17</t>
  </si>
  <si>
    <t>RF-41156 H73937 13.07.17</t>
  </si>
  <si>
    <t>PAGO CUENTA DE TERCERO 0092169019BNET    0150084492</t>
  </si>
  <si>
    <t>DEP.CHEQUES DE OTRO BANCO JUL13 10:57 MEXICO</t>
  </si>
  <si>
    <t>0020N/18</t>
  </si>
  <si>
    <t>CARREÑO MONTOYA J GUADALUPE</t>
  </si>
  <si>
    <t>DEPOSITO CHEQUE BANCOMER  </t>
  </si>
  <si>
    <t>1475N/17</t>
  </si>
  <si>
    <t>CHEQUE PAGADO NO.0000185870446140114</t>
  </si>
  <si>
    <t>CHEQUE PAGADO NO.0000185860446140114</t>
  </si>
  <si>
    <t>PAGO CUENTA DE TERCERO 0014133054BNET    0448493413</t>
  </si>
  <si>
    <t>TRASPASO A TERCEROSREFBNTC00471291PAGO UNIDAD SEM               BMRCASH</t>
  </si>
  <si>
    <t>SPEI ENVIADO SCOTIABANK0000589658  0441307178PAGO UNIDAD SEM</t>
  </si>
  <si>
    <t>SPEI ENVIADO BANAMEX0000582390  0021307178F</t>
  </si>
  <si>
    <t>SPEI ENVIADO BANAMEX0000582389  0021307178F</t>
  </si>
  <si>
    <t>TOYOTA FINANCIAL SERGUIA:2583053REF:00000000000005704058 CIE:0593003</t>
  </si>
  <si>
    <t>DEPOSITO DE TERCEROREFBNTC00002186H1398085    FBMRCASH</t>
  </si>
  <si>
    <t>1499N/17</t>
  </si>
  <si>
    <t xml:space="preserve">TECHNICON </t>
  </si>
  <si>
    <t>S-78551</t>
  </si>
  <si>
    <t>S-78941</t>
  </si>
  <si>
    <t>AGROPRODUCTOS</t>
  </si>
  <si>
    <t>EFECTIVO 06/07 RF-41024, 41025, 41030, 41031. AS-54619, 54620, 54625. AR-14972</t>
  </si>
  <si>
    <t>RF-41026 06/07</t>
  </si>
  <si>
    <t>RF-41029 06/07</t>
  </si>
  <si>
    <t>HEREDIA MARTINEZ BULMARO</t>
  </si>
  <si>
    <t>CASTILLO LULET</t>
  </si>
  <si>
    <t>AS-54622 06/07</t>
  </si>
  <si>
    <t>RF-41048 06/07</t>
  </si>
  <si>
    <t>RF-41047 06/07</t>
  </si>
  <si>
    <t>RF-41044 06/07</t>
  </si>
  <si>
    <t>RF-41042 06/07</t>
  </si>
  <si>
    <t>OZ-AUTOMOTRIZ</t>
  </si>
  <si>
    <t>RF-41040 06/07</t>
  </si>
  <si>
    <t>RF-41039 06/07</t>
  </si>
  <si>
    <t>LIDERAZGO AUTOMOTRIZ</t>
  </si>
  <si>
    <t>RF-41038 06/07</t>
  </si>
  <si>
    <t>ZURICH</t>
  </si>
  <si>
    <t>EFECTIVO 06/07</t>
  </si>
  <si>
    <t>AS-54641 06/07</t>
  </si>
  <si>
    <t>AS-54633 06/07</t>
  </si>
  <si>
    <t>EFECTIVO 07/07 RF-41056, 41057, 41065, 41072, 41073. AS-54653, 54662, 54665, 54670, 54673, 54674, 54675,.</t>
  </si>
  <si>
    <t>AS-54659 07/06</t>
  </si>
  <si>
    <t>RF-41066 07/07</t>
  </si>
  <si>
    <t>RF-41058 07/07</t>
  </si>
  <si>
    <t>DEPOSITO EN EFECTIVO1360094DEM REF:00000000081071702120 8229925</t>
  </si>
  <si>
    <t>DEPOSITO EN EFECTIVO1360094DEM REF:00000000062071702120 8229914</t>
  </si>
  <si>
    <t>AUDATEX LTN S DE RL DE CVALT030210 LV9JUNIO MX226045 ORACLE X0256</t>
  </si>
  <si>
    <t>RECAUDACION DE IMPUEGUIA:3904494REF:02171SDG120016902466 CIE:0844985</t>
  </si>
  <si>
    <t>PAGO DE IMPUESTOS</t>
  </si>
  <si>
    <t>CORTE TERMINAL 12/07</t>
  </si>
  <si>
    <t>CORTE TERMINAL 13/07</t>
  </si>
  <si>
    <t>EFECTIVO 01/07 RF-40939, 40940, 40942, 40945, 40946. AS- 54468, 54475, 54476, 54478, 54485, 54492, 54493.</t>
  </si>
  <si>
    <t>RF-40947 01/07</t>
  </si>
  <si>
    <t>PEREZ GARCIA YULIANA</t>
  </si>
  <si>
    <t>1527N/17</t>
  </si>
  <si>
    <t>RF-40952 02/07</t>
  </si>
  <si>
    <t>LOPEZ HERNANDE JOSE RAFAEL</t>
  </si>
  <si>
    <t>AR-14935 03/07</t>
  </si>
  <si>
    <t>AXA</t>
  </si>
  <si>
    <t>EFECTIVO 03/07 RF-40959, 409645, 4968, 40969, 40973, 40974. AS-54511, 54535.</t>
  </si>
  <si>
    <t>PARRA MEJIA VICTOR</t>
  </si>
  <si>
    <t>MILAC</t>
  </si>
  <si>
    <t xml:space="preserve">FALTA COMPLEMENTO </t>
  </si>
  <si>
    <t>RF-40970 03/07</t>
  </si>
  <si>
    <t>RF-40965 03/07</t>
  </si>
  <si>
    <t>RAMIREZ ARREGUIN LUIS</t>
  </si>
  <si>
    <t>RF-40961 03/07</t>
  </si>
  <si>
    <t>EFECTIVO 04/07</t>
  </si>
  <si>
    <t>EFECTIVO 04/07 AR-14941, 14942, 14945. AS-54549, 54553, 54561, 54563. 54566. RF-40976, 40979, 40982.</t>
  </si>
  <si>
    <t>RF-40919 04/07</t>
  </si>
  <si>
    <t>AS-54564 04/07</t>
  </si>
  <si>
    <t>CHAVOYA ALMANZA JOSE</t>
  </si>
  <si>
    <t>AS-54562 04/07</t>
  </si>
  <si>
    <t>QUALITAS</t>
  </si>
  <si>
    <t>AS-54666 07/07</t>
  </si>
  <si>
    <t>AS-54655 07/07</t>
  </si>
  <si>
    <t>EFECTIVO 07/07 AS-54648, 54649. RF-41005</t>
  </si>
  <si>
    <t>RF-41053 07/07</t>
  </si>
  <si>
    <t>MARTINEZ BALDERAS J GUADALUPE</t>
  </si>
  <si>
    <t>RF-1535N/17</t>
  </si>
  <si>
    <t>AS-54650 07/07</t>
  </si>
  <si>
    <t>AR-14986 07/07</t>
  </si>
  <si>
    <t>EFECTIVO 08/07 AR- 14992, 14995, 14999, 14500, 14501, 14502. AS-54682, 54690, 54691, 54692, 54695, 54696, 54706. RF-41078, 41079, 41081, 41082</t>
  </si>
  <si>
    <t>INTERCAM</t>
  </si>
  <si>
    <t>RF-41083 09/07</t>
  </si>
  <si>
    <t>ALVAREZ MOLINA VICTOR</t>
  </si>
  <si>
    <t>DEPOSITO DE TERCEROREFBNTC00317527QUALITAS 10634735             BMRCASH</t>
  </si>
  <si>
    <t>DEPOSITO DE TERCEROREFBNTC00317527QUALITAS 10555918             BMRCASH</t>
  </si>
  <si>
    <t>DEPOSITO DE TERCEROREFBNTC00317527QUALITAS 10590871             BMRCASH</t>
  </si>
  <si>
    <t>SPEI ENVIADO BANAMEX0000762386  0021407178PAGO UNIDAD GT040669</t>
  </si>
  <si>
    <t>SPEI ENVIADO BANAMEX0000762385  0021407178M1315</t>
  </si>
  <si>
    <t>SPEI ENVIADO BANAMEX0000762384  0021407178F 591</t>
  </si>
  <si>
    <t>TRASPASO A TERCEROSREFBNTC00471291GASTOS REPRESENTACION         BMRCASH</t>
  </si>
  <si>
    <t>PAGO CUENTA DE TERCERO 0090589011BNET    0446619215</t>
  </si>
  <si>
    <t>SPEI RECIBIDOBANAMEX0005290250  0020000001TRASPASO</t>
  </si>
  <si>
    <t>DEPOSITO DE TERCEROREFBNTC00287954P0725 3100002113 INTERMOD MEXIBMRCASH</t>
  </si>
  <si>
    <t>TRASPASO A PERIFERICA2951884093JUL14 11:37 BANCOMER 1382  FOLIO:1597</t>
  </si>
  <si>
    <t>DEPOSITO DE TERCEROREFBNTC00002186HK017613 FBMRCASH</t>
  </si>
  <si>
    <t>DEPOSITO DE TERCEROREFBNTC00002186HK018849 FBMRCASH</t>
  </si>
  <si>
    <t>CONFIRMADO 14/07</t>
  </si>
  <si>
    <t>AM-1391</t>
  </si>
  <si>
    <t>AM-1392</t>
  </si>
  <si>
    <t>1446N/17</t>
  </si>
  <si>
    <t>1552N/17</t>
  </si>
  <si>
    <t>PD 1228</t>
  </si>
  <si>
    <t>PI 626</t>
  </si>
  <si>
    <t>SPEI RECIBIDOHSBC0005658629  0210000001Anticipo refacciones Hiace 201</t>
  </si>
  <si>
    <t>PAGO CUENTA DE TERCERO 0087126010BMOV    2950252980 RESTO DE ENGANCHE</t>
  </si>
  <si>
    <t>PAGO CUENTA DE TERCERO 0023085023BNET    2754103076 PAGO DE COROLLA 20</t>
  </si>
  <si>
    <t>PAGO CUENTA DE TERCERO 0045986012BNET    0108506922</t>
  </si>
  <si>
    <t>LOPEZ BAEZ ISRAEL</t>
  </si>
  <si>
    <t>0154U/17</t>
  </si>
  <si>
    <t>S-78589</t>
  </si>
  <si>
    <t>0166U/17</t>
  </si>
  <si>
    <t>PD 1246</t>
  </si>
  <si>
    <t xml:space="preserve">YINSHAN </t>
  </si>
  <si>
    <t>SPEI RECIBIDOBANAMEX0005090863  0020093168AMEXCO SE 9350093168</t>
  </si>
  <si>
    <t>SPEI RECIBIDOBAJIO0005033091  0301013530SERVICIO 0078617 AVANZA GTV 05</t>
  </si>
  <si>
    <t>S-78617</t>
  </si>
  <si>
    <t>SEDEASE</t>
  </si>
  <si>
    <t>TRASPASO A TERCEROSREFBNTC00471291F      BMRCASH</t>
  </si>
  <si>
    <t>TRASPASO A TERCEROSREFBNTC00471291A     BMRCASH</t>
  </si>
  <si>
    <t>DEPOSITO EN EFECTIVO1360094DEM REF:00000000061071703120 9048853</t>
  </si>
  <si>
    <t>DEPOSITO EN EFECTIVO1360094DEM REF:00000000042071703120 9048842</t>
  </si>
  <si>
    <t>TRASPASO A PERIFERICA2951884093JUL17 09:57 BANCOMER 1382  FOLIO:4676</t>
  </si>
  <si>
    <t>SPEI RECIBIDOBANJERCITO0005145510  0190014186SPEI TERCERO A TERCERO</t>
  </si>
  <si>
    <t>GARCIA BARAJAS M FILEDINA</t>
  </si>
  <si>
    <t>1151N/17</t>
  </si>
  <si>
    <t>PE 125</t>
  </si>
  <si>
    <t>CORTE TERMINAL 14/07</t>
  </si>
  <si>
    <t>CORTE TERMINAL 15/07</t>
  </si>
  <si>
    <t>0161U/17</t>
  </si>
  <si>
    <t>SPEI RECIBIDOBANREGIO0005328159  0580014935MANTENIMIENTO TOYOTA HILUX GUI</t>
  </si>
  <si>
    <t>PAGO CUENTA DE TERCERO 0085357062BNET    0199686231 PAGO</t>
  </si>
  <si>
    <t>SPEI RECIBIDOSANTANDER0005300007  0148597564ALECSA170717</t>
  </si>
  <si>
    <t>PAGO CUENTA DE TERCERO 0025387041BMOV    1236512313 APARTADO CAMIONETA</t>
  </si>
  <si>
    <t>SPEI RECIBIDOZURICH0005258892  6270000032 2721440</t>
  </si>
  <si>
    <t>SPEI RECIBIDOBANORTE/IXE0005255383  0720170717PAGO PREVIAS HILUX</t>
  </si>
  <si>
    <t>SPEI RECIBIDOBANAMEX0005223019  0020000001TRASPASO</t>
  </si>
  <si>
    <t>PAGO CUENTA DE TERCERO 0087964025BNET    0158616353</t>
  </si>
  <si>
    <t>S-78627</t>
  </si>
  <si>
    <t>S-78643</t>
  </si>
  <si>
    <t>0150U/17</t>
  </si>
  <si>
    <t>PD 1467</t>
  </si>
  <si>
    <t>DEPOSITO DE TERCEROREFBNTC00002186DW035394      FBMRCASH</t>
  </si>
  <si>
    <t>DEPOSITO DE TERCEROREFBNTC00002186H1069158       FBMRCASH</t>
  </si>
  <si>
    <t>DEPOSITO DE TERCEROREFBNTC00002186D4201547       FBMRCASH</t>
  </si>
  <si>
    <t>PAGO CUENTA DE TERCERO 0044214016BNET    0157851340</t>
  </si>
  <si>
    <t>RECAUDACION DE IMPUEGUIA:3015166REF:02171TZR290016913418 CIE:0844985</t>
  </si>
  <si>
    <t>PAGO CUENTA DE TERCERO 0051766012BMOV    0170995568 ABONO ENGANCHE</t>
  </si>
  <si>
    <t>PABLOVA ANGELINA</t>
  </si>
  <si>
    <t>S-78638</t>
  </si>
  <si>
    <t>TRASPASO A TERCEROSREFBNTC00471291F       BMRCASH</t>
  </si>
  <si>
    <t>RF-41227 H76767 17.07.17</t>
  </si>
  <si>
    <t>RF-41228 H77155 H76765 17.07.17</t>
  </si>
  <si>
    <t>RF-41229 H74311 17.07.17</t>
  </si>
  <si>
    <t>TRASPASO ENTRE CUENTASREFBNTC00471291TRASPASO0445084814  BMRCASH</t>
  </si>
  <si>
    <t>DEPOSITO EN EFECTIVO1360094DEM REF:00000000041071704120 9543435</t>
  </si>
  <si>
    <t>DEPOSITO EN EFECTIVO1360094DEM REF:00000000011071705120 9543424</t>
  </si>
  <si>
    <t>DEPOSITO EN EFECTIVO1360094DEM REF:00000000072071706120 9543413</t>
  </si>
  <si>
    <t>DEPOSITO EN EFECTIVO1360094DEM REF:00000000022071704120 9543402</t>
  </si>
  <si>
    <t>SPEI RECIBIDOBANAMEX0005015536  0020093168AMEXCO SE 9350093168</t>
  </si>
  <si>
    <t>DEPOSITO EFECTIVO PRACTIC******9039JUL17 18:15 PRAC      D805 FOLIO:1772</t>
  </si>
  <si>
    <t>DEPOSITO EFECTIVO PRACTIC******9039JUL17 18:13 PRAC      D805 FOLIO:1770</t>
  </si>
  <si>
    <t>DEPOSITO EFECTIVO PRACTIC******9039JUL17 18:09 PRAC      D805 FOLIO:1768</t>
  </si>
  <si>
    <t>INTER DISC</t>
  </si>
  <si>
    <t>S-78661</t>
  </si>
  <si>
    <t>TOYOTA FINANCIAL SERGUIA:0188001REF:00000000000005704058 CIE:0593003</t>
  </si>
  <si>
    <t>DEP.CHEQUES DE OTRO BANCO JUL18 12:14 MEXICO</t>
  </si>
  <si>
    <t>PAGO CUENTA DE TERCERO 0057943031BNET    0134858263</t>
  </si>
  <si>
    <t>PAGO CUENTA DE TERCERO 0003287010BNET    0162769840</t>
  </si>
  <si>
    <t>TRASPASO A PERIFERICA2951884093JUL18 10:46 BANCOMER 1382  FOLIO:5615</t>
  </si>
  <si>
    <t>CHEQUE PAGADO NO.00185920445084814</t>
  </si>
  <si>
    <t>0140N/17</t>
  </si>
  <si>
    <t>AGROQUMICOS</t>
  </si>
  <si>
    <t>S-78684</t>
  </si>
  <si>
    <t>RF-40015  05/07</t>
  </si>
  <si>
    <t>RF-41014  05/07</t>
  </si>
  <si>
    <t>RF-41019-018  05/07</t>
  </si>
  <si>
    <t>RF-41008  05/07</t>
  </si>
  <si>
    <t>DEPOSITO EN EFECTIVO 05/07</t>
  </si>
  <si>
    <t>RF-40990  05/07</t>
  </si>
  <si>
    <t>RF-40989  05/07</t>
  </si>
  <si>
    <t>RF-41045  06/07</t>
  </si>
  <si>
    <t>AS-54683 08/07</t>
  </si>
  <si>
    <t>AS-54685 08/07</t>
  </si>
  <si>
    <t>RF-41090 10/07</t>
  </si>
  <si>
    <t>RF-41092 10/07</t>
  </si>
  <si>
    <t>RF-41093  10/07</t>
  </si>
  <si>
    <t>RF-41094  10/07</t>
  </si>
  <si>
    <t>AS-54731  10/07</t>
  </si>
  <si>
    <t>AS-54732  10/07</t>
  </si>
  <si>
    <t>RF-41102 10/07</t>
  </si>
  <si>
    <t>RF-41104  10/07</t>
  </si>
  <si>
    <t>AS-54733  10/07</t>
  </si>
  <si>
    <t>AS-54736  10/07</t>
  </si>
  <si>
    <t>AS-54738  10/07</t>
  </si>
  <si>
    <t>RF-41161 10/07</t>
  </si>
  <si>
    <t>DEPOSITO EN EFECTIVO 10/07</t>
  </si>
  <si>
    <t>RF-41087  10/07</t>
  </si>
  <si>
    <t>SOBRAN 175</t>
  </si>
  <si>
    <t>RF-41125  11/07</t>
  </si>
  <si>
    <t>RF-41128  11/07</t>
  </si>
  <si>
    <t>RF-41129  11/07</t>
  </si>
  <si>
    <t>AS-54767  11/07</t>
  </si>
  <si>
    <t>AS-54768  11/07</t>
  </si>
  <si>
    <t>RF-41130  11/07</t>
  </si>
  <si>
    <t>AS-54774  11/07</t>
  </si>
  <si>
    <t>AS-54779  11/07</t>
  </si>
  <si>
    <t>DEPOSITO EN EFECTIVO 11/07</t>
  </si>
  <si>
    <t>AR-15011  11/07</t>
  </si>
  <si>
    <t>AR-15012  11/07</t>
  </si>
  <si>
    <t>DEPOSITO EN EFECTIVO 12/07</t>
  </si>
  <si>
    <t>AS-54792  12/07</t>
  </si>
  <si>
    <t>RF-41148  12/07</t>
  </si>
  <si>
    <t>AS-54801  12/07</t>
  </si>
  <si>
    <t>AS-54805  12/07</t>
  </si>
  <si>
    <t>RF-41151  12/07</t>
  </si>
  <si>
    <t>RF-41152  12/07</t>
  </si>
  <si>
    <t>RF-41163  -64  13/07</t>
  </si>
  <si>
    <t>AS-54829  13/07</t>
  </si>
  <si>
    <t>DEPOSITO EN EFECTIVO 13/07</t>
  </si>
  <si>
    <t>RF-411171  13/07</t>
  </si>
  <si>
    <t>RF-41172  13/07</t>
  </si>
  <si>
    <t>AR-15042  13/07</t>
  </si>
  <si>
    <t>AR-15044  13/07</t>
  </si>
  <si>
    <t>SPEI RECIBIDOHSBC0005237198  0211170718ALECSA CILINDRO PUERTA</t>
  </si>
  <si>
    <t>CHEQUE PAGADO NO.0000185850154248465</t>
  </si>
  <si>
    <t>CHEQUE PAGADO NO.0000185840154248465</t>
  </si>
  <si>
    <t>PAGO CUENTA DE TERCERO 0006328010BMOV    1119980784 APARTADO YARIS</t>
  </si>
  <si>
    <t>PAGO CUENTA DE TERCERO 0004313019BNET    0155792770</t>
  </si>
  <si>
    <t>DEPOSITO EN EFECTIVO1360094DEM REF:00000000052071707120 5084200</t>
  </si>
  <si>
    <t>DEPOSITO EN EFECTIVO1360094DEM REF:00000000071071707120 5084190</t>
  </si>
  <si>
    <t>CHEQUE PAGADO NO.0018588RFC CUENTA DE DEPOSITO:QUTJ7709104H7</t>
  </si>
  <si>
    <t>DEPOSITO DE TERCEROREFBNTC00508624MTTO CAM 49      BMRCASH</t>
  </si>
  <si>
    <t>TRASPASO ENTRE CUENTASREFBNTC00471291TRASPASO0445084814       BMRCASH</t>
  </si>
  <si>
    <t>IMPUESTOS JUNIO 17</t>
  </si>
  <si>
    <t>PE 136</t>
  </si>
  <si>
    <t>D-1495</t>
  </si>
  <si>
    <t>D-1496</t>
  </si>
  <si>
    <t>D-1039</t>
  </si>
  <si>
    <t>D-1040</t>
  </si>
  <si>
    <t>D-1041</t>
  </si>
  <si>
    <t>TRASPASO A PERIFERICA2951884093JUL19 10:03 BANCOMER 1076  FOLIO:1814</t>
  </si>
  <si>
    <t>TRASPASO ENTRE CUENTASREFBNTC00471291RALLY CHAMPION E CV           BMRCASH</t>
  </si>
  <si>
    <t>SPEI RECIBIDOBAJIO / 0005101985 030 9248200REFACCIONES</t>
  </si>
  <si>
    <t>AM 1398</t>
  </si>
  <si>
    <t>PD 1669</t>
  </si>
  <si>
    <t>DTMAC</t>
  </si>
  <si>
    <t>SPEI RECIBIDOBANAMEX / 0005103893 002 0135938 DTMAC COMERCIALIZADORA SA DE C</t>
  </si>
  <si>
    <t>CORTE TERMINAL 17/07</t>
  </si>
  <si>
    <t>SPEI RECIBIDOBAJIO0005194918  0307387300REFACCIONES</t>
  </si>
  <si>
    <t>PAGO CUENTA DE TERCERO 0098239009BNET    0101583751</t>
  </si>
  <si>
    <t>PAGO CUENTA DE TERCERO 0094380045BNET    0108506922</t>
  </si>
  <si>
    <t>DEPOSITO DE TERCEROREFBNTC001906403017011997                    BMRCASH</t>
  </si>
  <si>
    <t>TOYOTA FINANCIAL SERGUIA:3875388REF:00000000000005704058 CIE:0593003</t>
  </si>
  <si>
    <t>SPEI RECIBIDOBANAMEX0005122398  0020000001TRASPASO</t>
  </si>
  <si>
    <t>SPEI RECIBIDOBANREGIO0005110006  0580070243MANTENIMIENTO TOYOTA TACOMA VI</t>
  </si>
  <si>
    <t>SERVICIO EXPRESS DE TRANS</t>
  </si>
  <si>
    <t>1341N/17</t>
  </si>
  <si>
    <t>AGRO QUERETANAS</t>
  </si>
  <si>
    <t>S-78715</t>
  </si>
  <si>
    <t>S-78709</t>
  </si>
  <si>
    <t>DEPOSITO DE TERCEROREFBNTC00317527    QUALITAS 10690666BMRCASH</t>
  </si>
  <si>
    <t xml:space="preserve">EDITADO X JENNY </t>
  </si>
  <si>
    <t>PAGO CUENTA DE TERCERO 0064737012BMOV    1119980784 ENGANCHE 1 YARIS</t>
  </si>
  <si>
    <t>SPEI RECIBIDOHSBC0005220371  0211170719ALECSA INSTALACION CILINDRO</t>
  </si>
  <si>
    <t>1501N/17</t>
  </si>
  <si>
    <t>RF-41270 H76377 19.07.17</t>
  </si>
  <si>
    <t>RF-41269 H75329 19.07.17</t>
  </si>
  <si>
    <t>RF-41268 H69896 19.07.17</t>
  </si>
  <si>
    <t>SPEI RECIBIDOHSBC0005059567  0210000001pago hilux</t>
  </si>
  <si>
    <t>FRANCISCO COSS BERNAL</t>
  </si>
  <si>
    <t>INTERMODAL MEXICO</t>
  </si>
  <si>
    <t>S-78758</t>
  </si>
  <si>
    <t>PAGO CUENTA DE TERCERO / 0048836011 BMOV 1119980784 ENGANCHE TOTAL</t>
  </si>
  <si>
    <t>TOYOTA FINANCIAL SERGUIA:2214366REF:00000000000005704058 CIE:0593003</t>
  </si>
  <si>
    <t>TRASPASO ENTRE CUENTASREFBNTC00471291TRASPASO0445084814            BMRCASH</t>
  </si>
  <si>
    <t>SPEI RECIBIDOBANORTE/IXE0005154336  0720200717TRANSFERENCIA</t>
  </si>
  <si>
    <t>DEPOSITO DE TERCEROREFBNTC001906402357334                       BMRCASH</t>
  </si>
  <si>
    <t>PAGO CUENTA DE TERCERO 0019727015BNET    0184104048</t>
  </si>
  <si>
    <t>DEPOSITO DE TERCEROREFBNTC00002186CD506614                     FBMRCASH</t>
  </si>
  <si>
    <t>TRASPASO ENTRE CUENTASDE LA CUENTA 1118193525</t>
  </si>
  <si>
    <t>MARCIAL SANCHEZ MARTINEZ</t>
  </si>
  <si>
    <t>AS-54885  15/07</t>
  </si>
  <si>
    <t>AS-54899  15/07</t>
  </si>
  <si>
    <t>AS_54903  15/07</t>
  </si>
  <si>
    <t>DEPOSITO EFECTIVO 15/07</t>
  </si>
  <si>
    <t>AS-54868  14/07</t>
  </si>
  <si>
    <t>AS-54874 14/07</t>
  </si>
  <si>
    <t>RF-41195  1407</t>
  </si>
  <si>
    <t>RF-41196  1407</t>
  </si>
  <si>
    <t>AS-54881 14/07</t>
  </si>
  <si>
    <t>DEPOSITO EFECTIVO 14/07</t>
  </si>
  <si>
    <t>DEPOSITO EN EFECTIVO 17/07</t>
  </si>
  <si>
    <t>SPEI RECIBIDOINBURSA0005187487  0360170720DUPLICADO DE LLAVES YARIS</t>
  </si>
  <si>
    <t>CORTE TERMINAL 19/07</t>
  </si>
  <si>
    <t>TRASPASO ENTRE CUENTAS DE LA CUENTA 1118193525</t>
  </si>
  <si>
    <t>DEPOSITO DE TERCEROREFBNTC00002186 EmbPU15857040   BMRCASH</t>
  </si>
  <si>
    <t>SPEI RECIBIDOSANTANDER0005024777  0145003514 PAGO DE OZ AUTOMOTRIZ S DE R</t>
  </si>
  <si>
    <t>SPEI RECIBIDOBANAMEX0005018787  0020093168AMEXCO SE 9350093168</t>
  </si>
  <si>
    <t>PAGO CUENTA DE TERCERO 0038220021BNET    0195726948</t>
  </si>
  <si>
    <t>TRASPASO ENTRE CUENTASREFBNTC00471291 TRASPASO0445084814   BMRCASH</t>
  </si>
  <si>
    <t>T-78737</t>
  </si>
  <si>
    <t>SPEI RECIBIDOBANAMEX0005105090  0020002107REFACCIONES ZINAT</t>
  </si>
  <si>
    <t>TRASPASO A PERIFERICA2951884093JUL21 10:09 BANCOMER 1382  FOLIO:7721</t>
  </si>
  <si>
    <t>CORTE TERMINAL 20/07</t>
  </si>
  <si>
    <t>SPEI RECIBIDOSANTANDER0005181277  0140000001TAPON DE GASOLINA HILUX 2017 C</t>
  </si>
  <si>
    <t>VENTA FONDOS DE INVERSIONBMERGOB E   00OPERADO EN CANAL   BNTC</t>
  </si>
  <si>
    <t>SPEI RECIBIDOBAJIO0005160673  0306502600PAGO DE SERVICIO TOYOTA 3</t>
  </si>
  <si>
    <t>SPEI RECIBIDOBAJIO0005159513  0306778300SERVICIO DE TOYOTA 2</t>
  </si>
  <si>
    <t>S-78824</t>
  </si>
  <si>
    <t>S-78817</t>
  </si>
  <si>
    <t>PAGO CUENTA DE TERCERO 0057378045BNET    0190743089</t>
  </si>
  <si>
    <t>PAGO CUENTA DE TERCERO 0059931016BNET    0449175601</t>
  </si>
  <si>
    <t>SPEI RECIBIDOGNP0005251852  6730210717PAGO A BENEFICIARIO</t>
  </si>
  <si>
    <t>PAGO CUENTA DE TERCERO 0087218011BMOV    2977200471 HULES LIMPIAPARABR</t>
  </si>
  <si>
    <t>SPEI RECIBIDOBANORTE/IXE0005237741  0720210717TRASPASO ENTRE CUENTAS</t>
  </si>
  <si>
    <t>TOYOTA FINANCIAL SERGUIA:0234366REF:00000000000005704058 CIE:0593003</t>
  </si>
  <si>
    <t>1524N/17</t>
  </si>
  <si>
    <t>S-78776</t>
  </si>
  <si>
    <t>GOTO DE BAJA CALIFORNIA</t>
  </si>
  <si>
    <t>AM 1389</t>
  </si>
  <si>
    <t>DEPOSITO DE TERCEROREFBNTC00317527  QUALITAS 10697665BMRCASH</t>
  </si>
  <si>
    <t>DEPOSITO DE TERCEROREFBNTC00317527  QUALITAS 10701198BMRCASH</t>
  </si>
  <si>
    <t>DEPOSITO DE TERCEROREFBNTC00317527  QUALITAS 10701498BMRCASH</t>
  </si>
  <si>
    <t>AMS INSTRUMENTACION</t>
  </si>
  <si>
    <t>S-78843</t>
  </si>
  <si>
    <t>RF-41309 H76193 21.07.17</t>
  </si>
  <si>
    <t>RF-41310 H76214 21.07.17</t>
  </si>
  <si>
    <t>RF-41311 H76291 21.07.17</t>
  </si>
  <si>
    <t>1583N/17</t>
  </si>
  <si>
    <t>1560N/17</t>
  </si>
  <si>
    <t>PD 2121</t>
  </si>
  <si>
    <t>VTA FONDOS INVERSION</t>
  </si>
  <si>
    <t>PD 2126</t>
  </si>
  <si>
    <t xml:space="preserve">TRANSFER QM </t>
  </si>
  <si>
    <t>TRANSFER RALLY</t>
  </si>
  <si>
    <t>PI 532</t>
  </si>
  <si>
    <t>PE 64</t>
  </si>
  <si>
    <t>DEP BANORTE</t>
  </si>
  <si>
    <t>AM 1376</t>
  </si>
  <si>
    <t>CHEQUE PAGADO NO.0000185930148473773</t>
  </si>
  <si>
    <t>PAGO CUENTA DE TERCERO 0088985021BNET    0164043685</t>
  </si>
  <si>
    <t>SPEI RECIBIDOBANAMEX0005394677  0020000001TRASPASO</t>
  </si>
  <si>
    <t>TOYOTA FINANCIAL SERGUIA:1435522REF:00000000000005704058 CIE:0593003</t>
  </si>
  <si>
    <t>DEPOSITO DE TERCEROREFBNTC00002186HP646816  FBMRCASH</t>
  </si>
  <si>
    <t>DEPOSITO DE TERCEROREFBNTC00002186HP711352  FBMRCASH</t>
  </si>
  <si>
    <t>PD 2038</t>
  </si>
  <si>
    <t>RF-41325 H77186 22.07.17</t>
  </si>
  <si>
    <t>RF-41235  17/07</t>
  </si>
  <si>
    <t>RF-41231  17/07</t>
  </si>
  <si>
    <t>RF-41221  17/07</t>
  </si>
  <si>
    <t>AS-54944  17/07</t>
  </si>
  <si>
    <t>AS-54937   17/07</t>
  </si>
  <si>
    <t>RF-41239  18/07</t>
  </si>
  <si>
    <t>RF-41247  18/07</t>
  </si>
  <si>
    <t>DEPOSITO EFECTIVO 18/07</t>
  </si>
  <si>
    <t>AS-54976  18/07</t>
  </si>
  <si>
    <t>AS-54977  18/07</t>
  </si>
  <si>
    <t>AS-54978  18/08</t>
  </si>
  <si>
    <t>RF-41254  18/07</t>
  </si>
  <si>
    <t>AS-54981  18/07</t>
  </si>
  <si>
    <t>AS-54992  18/07</t>
  </si>
  <si>
    <t>CORTE TERMINAL 18/07</t>
  </si>
  <si>
    <t>SPEI RECIBIDOAXA0005052970  67420071350012007135 217 001 AUTOS</t>
  </si>
  <si>
    <t>TRASPASO ENTRE CUENTASDE LA CUENTA 2693866491</t>
  </si>
  <si>
    <t>PAGO CUENTA DE TERCERO 0073471016BNET    0101793497</t>
  </si>
  <si>
    <t>S-78899</t>
  </si>
  <si>
    <t>PAGO CUENTA DE TERCERO 0088230027BNET    1190741264 ENGANCHE PRIUS</t>
  </si>
  <si>
    <t>TRASPASO A PERIFERICA2951884093JUL24 10:03 BANCOMER B538  FOLIO:2407</t>
  </si>
  <si>
    <t xml:space="preserve">DEPOSITO EN EFECTIVO00000000YESENIA </t>
  </si>
  <si>
    <t>1625N/17</t>
  </si>
  <si>
    <t>1623N/17</t>
  </si>
  <si>
    <t>YESENIA ESPINOZA</t>
  </si>
  <si>
    <t>CORTE TERMINAL 22/07</t>
  </si>
  <si>
    <t>SPEI RECIBIDOBANAMEX / 0005153931 002 0000001TRASPASO</t>
  </si>
  <si>
    <t>SPEI RECIBIDOTOKYO / 0005145037 108 1404906TMX PAGO SINIESTROS</t>
  </si>
  <si>
    <t>DEPOSITO DE TERCERO / REFBNTC00354201 COORD AS-54830 BMRCASH</t>
  </si>
  <si>
    <t>RF-41342 H73880 24.07.17</t>
  </si>
  <si>
    <t>BAJIOGO</t>
  </si>
  <si>
    <t>DEPOSITO DE TERCEROREFBNTC00317527             QUALITAS 10715616BMRCASH</t>
  </si>
  <si>
    <t>SPEI ENVIADO SANTANDER0000315095  0142407178F</t>
  </si>
  <si>
    <t>SPEI ENVIADO BANAMEX0000315094  0022407178F</t>
  </si>
  <si>
    <t>SPEI ENVIADO SANTANDER0000315093  0142407178ALECSA22110</t>
  </si>
  <si>
    <t>TRASPASO A TERCEROSREFBNTC00471291A                             BMRCASH</t>
  </si>
  <si>
    <t>TRASPASO A TERCEROSREFBNTC00471291DEVOLUCION                    BMRCASH</t>
  </si>
  <si>
    <t>TOYOTA FINANCIAL SERGUIA:4481279REF:5758AP80             CIE:0592996</t>
  </si>
  <si>
    <t>TOYOTA FINANCIAL SERGUIA:4481268REF:5768AP57             CIE:0592996</t>
  </si>
  <si>
    <t>TOYOTA FINANCIAL SERGUIA:4481257REF:5091AP33             CIE:0592996</t>
  </si>
  <si>
    <t>GRUPO NACIONAL PROVIGUIA:4481235REF:81206029474013444232 CIE:1251929</t>
  </si>
  <si>
    <t>AXA SEGUROS SA DE CVGUIA:4481224REF:70171841451813653291 CIE:0916757</t>
  </si>
  <si>
    <t>TOYOTA FINANCIAL SERGUIA:4481213REF:00000000000005704058 CIE:0593003</t>
  </si>
  <si>
    <t>TRASPASO ENTRE CUENTASDE LA CUENTA 1270384992</t>
  </si>
  <si>
    <t>DEPOSITO DE TERCERO / REFBNTC00211192 GXC 53 BMRCASH</t>
  </si>
  <si>
    <t>SPEI RECIBIDOINBURSA / 0005232055 036 0170724REPOSICION DE LLAVE</t>
  </si>
  <si>
    <t>CAR CONTROL</t>
  </si>
  <si>
    <t>S-78910</t>
  </si>
  <si>
    <t>RF-41367 H76625 24.07.17</t>
  </si>
  <si>
    <t>RF-41368 AS53356 AS53357 AS55029 24.07.17</t>
  </si>
  <si>
    <t>RF-413679 AS54830 24.07.17</t>
  </si>
  <si>
    <t>PAGO CUENTA DE TERCERO / 0094872010 BNET 0108578176</t>
  </si>
  <si>
    <t>TALLER CUG</t>
  </si>
  <si>
    <t>DEPOSITO EN EFECTIVO1360094DEM REF:00000000071071702220 7263850</t>
  </si>
  <si>
    <t>SPEI RECIBIDOAXA0005020266  67420124260012012426 217 001 AUTOS</t>
  </si>
  <si>
    <t>SPEI RECIBIDOAXA0005020228  67420123600012012360 217 001 AUTOS</t>
  </si>
  <si>
    <t>SPEI RECIBIDOAXA0005020214  67420123450012012345 217 001 AUTOS</t>
  </si>
  <si>
    <t>SPEI RECIBIDOAXA0005020208  67420123320012012332 217 001 AUTOS</t>
  </si>
  <si>
    <t>SPEI RECIBIDOBANAMEX0005017538  0020093168AMEXCO SE 9350093168</t>
  </si>
  <si>
    <t>AM 1396</t>
  </si>
  <si>
    <t>SPEI RECIBIDOCIBANCO0005141815  1432507017PAGO SENNA ENRIQUE SAENZ SALDI</t>
  </si>
  <si>
    <t>PAGO CUENTA DE TERCERO 0013189007BNET    0101928910</t>
  </si>
  <si>
    <t>SPEI RECIBIDOBANAMEX0005137231  0020000001TRASPASO</t>
  </si>
  <si>
    <t>SPEI ENVIADO INBURSA0000366087  0362507178PAGO 25 JULIO</t>
  </si>
  <si>
    <t>SPEI RECIBIDOHSBC0005111130  0210000001Servicio Hiace  2017 Alecsa Ce</t>
  </si>
  <si>
    <t>SPEI RECIBIDOSCOTIABANK0005108184  0440000001SRV SL27656 50MIL KM</t>
  </si>
  <si>
    <t>TRASPASO A PERIFERICA2951884093JUL25 10:58 BANCOMER B927  FOLIO:0069</t>
  </si>
  <si>
    <t>1634N/17</t>
  </si>
  <si>
    <t>SIETE REALES</t>
  </si>
  <si>
    <t>1569N/17</t>
  </si>
  <si>
    <t>BANAMEX</t>
  </si>
  <si>
    <t>AS-54995  19/07</t>
  </si>
  <si>
    <t>RF-41259  19/07</t>
  </si>
  <si>
    <t>AS-55007  19/07</t>
  </si>
  <si>
    <t>AS-55010  19/07</t>
  </si>
  <si>
    <t>RF-41266  19/07</t>
  </si>
  <si>
    <t>RF-41271  19/07</t>
  </si>
  <si>
    <t>AR-15090  19/07</t>
  </si>
  <si>
    <t>DEPOSITO EN EFECTIVO  20/07</t>
  </si>
  <si>
    <t>DEPOSITO EN EFECTIVO 19/07</t>
  </si>
  <si>
    <t>AS-55028  20/07</t>
  </si>
  <si>
    <t>AS-55031  20/07</t>
  </si>
  <si>
    <t>RF-41277  20/07</t>
  </si>
  <si>
    <t>RF-41281  20*07</t>
  </si>
  <si>
    <t>RF-41283  20/07</t>
  </si>
  <si>
    <t>AS-55036  20/07</t>
  </si>
  <si>
    <t>RF-41289  20/07</t>
  </si>
  <si>
    <t>AS-55057  20/07</t>
  </si>
  <si>
    <t>AR-15104  20/07</t>
  </si>
  <si>
    <t>CORTE TERMINAL 24/07</t>
  </si>
  <si>
    <t>S-78971</t>
  </si>
  <si>
    <t>S-78961</t>
  </si>
  <si>
    <t>SPEI RECIBIDOBANORTE/IXE0005254433  0720250717pba</t>
  </si>
  <si>
    <t>SPEI RECIBIDOBANAMEX0005184062  0020302289DTMAC COMERCIALIZADORA SA DE C</t>
  </si>
  <si>
    <t>CHEQUE PAGADO NO.0018597PAGO EN EFECTIVO</t>
  </si>
  <si>
    <t>DEP.CHEQUES DE OTRO BANCO JUL25 13:26 MEXICO</t>
  </si>
  <si>
    <t>TOYOTA FINANCIAL SERGUIA:2568093REF:00000000000005704058 CIE:0593003</t>
  </si>
  <si>
    <t>SPEI ENVIADO INBURSA0000382703  0362507178PAGO UNIDAD CU118051</t>
  </si>
  <si>
    <t>SPEI ENVIADO SANTANDER0000382701  0142507178ALECSA22110</t>
  </si>
  <si>
    <t>SPEI ENVIADO SANTANDER0000382700  0142507178ALECSA73840</t>
  </si>
  <si>
    <t>PAGO CUENTA DE TERCERO / 0001759013 BNET 0101793497</t>
  </si>
  <si>
    <t>SPEI RECIBIDOBANORTE/IXE / 0005259034 072 0250717tacoma roja 2017</t>
  </si>
  <si>
    <t>1633N/17</t>
  </si>
  <si>
    <t>ENLACE NEGOCIO PFAE</t>
  </si>
  <si>
    <t>S-78964</t>
  </si>
  <si>
    <t xml:space="preserve">BETO </t>
  </si>
  <si>
    <t xml:space="preserve">AM 1399 </t>
  </si>
  <si>
    <t>PD 2513</t>
  </si>
  <si>
    <t>ESPINOSA INGENIEROS CONSTRUCTORES</t>
  </si>
  <si>
    <t>S-78975</t>
  </si>
  <si>
    <t>BETO</t>
  </si>
  <si>
    <t>RF-41389 H77543 25.07.17</t>
  </si>
  <si>
    <t>RF-41390 H76231 25.07.17</t>
  </si>
  <si>
    <t>RF-41391 H76393 25.07.17</t>
  </si>
  <si>
    <t>RF-41392 H77384 25.07.17</t>
  </si>
  <si>
    <t>S-78636</t>
  </si>
  <si>
    <t>DEPOSITO DE TERCEROREFBNTC00332445AGROSERVICIOS ANTICIPO  BMRCASH</t>
  </si>
  <si>
    <t>PAGO CUENTA DE TERCERO / 0004594012 BMOV 0170995568 PAGO CAMIONETA</t>
  </si>
  <si>
    <t>TRASPASO ENTRE CUENTAS / REFBNTC00471291 INTERFAZ DE CORREOS ELEC. BMRCASH</t>
  </si>
  <si>
    <t>TRASPASO ENTRE CUENTAS / REFBNTC00471291 FRAME RELAY BMRCASH</t>
  </si>
  <si>
    <t>TRASPASO ENTRE CUENTAS / REFBNTC00471291 INTERNET0445084814 BMRCASH</t>
  </si>
  <si>
    <t>TRASPASO ENTRE CUENTAS / REFBNTC00471291 TELCEL 0445084814 BMRCASH</t>
  </si>
  <si>
    <t>PAGO CUENTA DE TERCERO / 0020764014 BMOV 0170995568 ENGANCHE</t>
  </si>
  <si>
    <t>SPEI ENVIADO SCOTIABANK / 0000416923 044 2507178F 5</t>
  </si>
  <si>
    <t>DEPOSITO EN EFECTIVO1360094DEM REF:00000000031071704220 7815896</t>
  </si>
  <si>
    <t>FALTANTE DE EFECTIVO1360094DEM REF:00000000012071704220 7815885</t>
  </si>
  <si>
    <t>DEPOSITO EN EFECTIVO1360094DEM REF:00000000012071704220 7815885</t>
  </si>
  <si>
    <t>SPEI RECIBIDOBANAMEX0005012114  0020093168AMEXCO SE 9350093168</t>
  </si>
  <si>
    <t>DEPOSITO DE TERCEROS ABONO POR GRUPO INTERNET</t>
  </si>
  <si>
    <t>AS-55092  21/07</t>
  </si>
  <si>
    <t>RF-15108  21/07</t>
  </si>
  <si>
    <t>AR-15113  21/07</t>
  </si>
  <si>
    <t>AR-15111  21/07</t>
  </si>
  <si>
    <t>AS-55105   21/07</t>
  </si>
  <si>
    <t>AS-55101  21/07</t>
  </si>
  <si>
    <t>AS-55130  21/07</t>
  </si>
  <si>
    <t>RF-41322  21/07</t>
  </si>
  <si>
    <t>AS-55164  21/07</t>
  </si>
  <si>
    <t>DEPOSITO EN EFECTIVO 21/07</t>
  </si>
  <si>
    <t>D-2517</t>
  </si>
  <si>
    <t xml:space="preserve">D-2432 </t>
  </si>
  <si>
    <t>E-175</t>
  </si>
  <si>
    <t>PD2434</t>
  </si>
  <si>
    <t>PD2433</t>
  </si>
  <si>
    <t>D-2227</t>
  </si>
  <si>
    <t>I-1068</t>
  </si>
  <si>
    <t>I-1069</t>
  </si>
  <si>
    <t>D-2437</t>
  </si>
  <si>
    <t>DEPOSITO DE TERCEROREFBNTC00343250FAME PERISUR S DE RL  DE CV   BMRCASH</t>
  </si>
  <si>
    <t>SPEI RECIBIDOBANAMEX0005133427  0020000001TRASPASO</t>
  </si>
  <si>
    <t>TRASPASO A TERCEROSREFBNTC00471291DEVOLUCION RECIBO 41125       BMRCASH</t>
  </si>
  <si>
    <t>TRASPASO A TERCEROSREFBNTC00471291DEVOLUCION RECIBO 41028       BMRCASH</t>
  </si>
  <si>
    <t>TRASPASO A TERCEROSREFBNTC00471291F 4401906 4412910 4388895 4402BMRCASH</t>
  </si>
  <si>
    <t>TRASPASO A TERCEROSREFBNTC00471291F 17926 17929 17959           BMRCASH</t>
  </si>
  <si>
    <t>TRASPASO A TERCEROSREFBNTC00471291F 905 938 939 931             BMRCASH</t>
  </si>
  <si>
    <t>SPEI ENVIADO BANORTE/IXE0000474680  0722607178PAGO UNIDAD XH1060682</t>
  </si>
  <si>
    <t>SPEI ENVIADO BANCOPPEL0000474663  1372607178DEVOLUCION RECIBO 40493</t>
  </si>
  <si>
    <t>SPEI ENVIADO BAJIO0000474658  0302607178DEVOLUCION RECIBO 39065</t>
  </si>
  <si>
    <t>SPEI ENVIADO BANAMEX0000474657  0022607178F S0051405</t>
  </si>
  <si>
    <t>SPEI ENVIADO BANAMEX0000474656  0022607178F 152</t>
  </si>
  <si>
    <t>SPEI ENVIADO SCOTIABANK0000474655  0442607178F 80</t>
  </si>
  <si>
    <t>SPEI ENVIADO SCOTIABANK0000474654  0442607178F A120</t>
  </si>
  <si>
    <t>SPEI ENVIADO BANAMEX0000474653  0022607178F 6859049 6859047</t>
  </si>
  <si>
    <t>SPEI ENVIADO BANAMEX0000474652  0022607178F A53</t>
  </si>
  <si>
    <t>SPEI ENVIADO BANORTE/IXE0000474651  0722607178F 1861 1937 1887</t>
  </si>
  <si>
    <t>SPEI ENVIADO BANORTE/IXE0000474650  0722607178F E1025</t>
  </si>
  <si>
    <t>SPEI ENVIADO BAJIO0000474649  0302607178F 29886</t>
  </si>
  <si>
    <t>SPEI ENVIADO SCOTIABANK0000474648  0442607178F 1357 1363</t>
  </si>
  <si>
    <t>SPEI ENVIADO HSBC0000474647  0212607178F 2320 2319</t>
  </si>
  <si>
    <t>SPEI ENVIADO BANORTE/IXE0000474646  0722607178F 1751</t>
  </si>
  <si>
    <t>SPEI ENVIADO BANAMEX0000474645  0022607178F 159 160 151</t>
  </si>
  <si>
    <t>SPEI ENVIADO SANTANDER0000474644  0142607178F 3302</t>
  </si>
  <si>
    <t>TOYOTA FINANCIAL SERGUIA:0095810REF:00000000000005704058 CIE:0593003</t>
  </si>
  <si>
    <t>EFECTIVALE S DE RL DGUIA:0095766REF:1000000PD00244479921 CIE:1077074</t>
  </si>
  <si>
    <t>QUALITAS COMPANIA DEGUIA:0095733REF:04012552308513556243 CIE:1267639</t>
  </si>
  <si>
    <t>QUALITAS COMPANIA DEGUIA:0095678REF:04012528246013489295 CIE:1267639</t>
  </si>
  <si>
    <t>CHEQUE DEVUELTO 014001501490390000078CD010828</t>
  </si>
  <si>
    <t>TRASPASO A PERIFERICA2951884093JUL26 10:49 BANCOMER B925  FOLIO:2379</t>
  </si>
  <si>
    <t>TRASPASO ENTRE CUENTASREFBNTC00471291CORREO SERVER                 BMRCASH</t>
  </si>
  <si>
    <t>0026N/18</t>
  </si>
  <si>
    <t>PD 2642</t>
  </si>
  <si>
    <t>TRASPASO A TERCEROSREFBNTC00471291F 50142   BMRCASH</t>
  </si>
  <si>
    <t>TRASPASO A TERCEROSREFBNTC00471291F 247     BMRCASH</t>
  </si>
  <si>
    <t>TRASPASO A TERCEROSREFBNTC00471291F 3157    BMRCASH</t>
  </si>
  <si>
    <t>TRASPASO A TERCEROSREFBNTC00471291F A317010   BMRCASH</t>
  </si>
  <si>
    <t>TRASPASO A TERCEROSREFBNTC00471291F 1185   BMRCASH</t>
  </si>
  <si>
    <t>TRASPASO A TERCEROSREFBNTC00471291F 3999    BMRCASH</t>
  </si>
  <si>
    <t>TRASPASO A TERCEROSREFBNTC00471291F 509   BMRCASH</t>
  </si>
  <si>
    <t>TRASPASO A TERCEROSREFBNTC00471291F CR990    BMRCASH</t>
  </si>
  <si>
    <t>CORTE TERMINAL 25/07 Y 24 VTAS</t>
  </si>
  <si>
    <t>DEPOSITO DE TERCEROREFBNTC00002186J6182114  FBMRCASH</t>
  </si>
  <si>
    <t>CHEQUE PAGADO NO.0000185960154248465</t>
  </si>
  <si>
    <t>PAGO CUENTA DE TERCERO 0023729011BNET    0164381092</t>
  </si>
  <si>
    <t>DEPOSITO DE TERCEROREFBNTC00317527  QUALITAS 10719452BMRCASH</t>
  </si>
  <si>
    <t>DEPOSITO DE TERCEROREFBNTC00044903TRASLADO DE UNIDADES  BMRCASH</t>
  </si>
  <si>
    <t>SPEI RECIBIDOSANTANDER0005265647  014005423154231 ALECSA CELAYA PPS</t>
  </si>
  <si>
    <t>SPEI RECIBIDOSANTANDER0005265635  014005423154231 ALECSA CELAYA PPS</t>
  </si>
  <si>
    <t>SPEI RECIBIDOINBURSA0005259005  0360170726PAGO POLVERAS YARSI</t>
  </si>
  <si>
    <t>S-79009</t>
  </si>
  <si>
    <t>GBR CONSTRUCCIONES</t>
  </si>
  <si>
    <t>DEPOSITO DE TERCEROREFBNTC00027537032580    BMRCASH</t>
  </si>
  <si>
    <t>RF-41409 H75767 H76472 H76343 26.07.17</t>
  </si>
  <si>
    <t>SPEI RECIBIDOAXA0005023401  67420162060012016206 217 001 AUTOS</t>
  </si>
  <si>
    <t>SPEI RECIBIDOAXA0005023267  67420159930012015993 217 001 AUTOS</t>
  </si>
  <si>
    <t>SPEI RECIBIDOSANTANDER0005017464  0146566374 PAGO DE OZ AUTOMOTRIZ S DE R</t>
  </si>
  <si>
    <t>PAGO CUENTA DE TERCERO 0007317006BNET    0443448460</t>
  </si>
  <si>
    <t>DEP.CHEQUES DE OTRO BANCO JUL27 10:34 MEXICO</t>
  </si>
  <si>
    <t>SPEI RECIBIDOSCOTIABANK0005072534  0440000001SRV SL28613 40MIL KM</t>
  </si>
  <si>
    <t>DEPOSITO EN EFECTIVO1360094DEM REF:00000000082071705220 8440729</t>
  </si>
  <si>
    <t>DEPOSITO EN EFECTIVO1360094DEM REF:00000000001071705220 8440718</t>
  </si>
  <si>
    <t>SPEI RECIBIDOSANTANDER0005056300  0146613425PAGO UNIDAD SLAP 2017 0067</t>
  </si>
  <si>
    <t xml:space="preserve">SIMPLE LEASE SAPI </t>
  </si>
  <si>
    <t>CORTE TERMINAL 26/07</t>
  </si>
  <si>
    <t>DEPOSITO DE TERCEROREFBNTC001906402352497      BMRCASH</t>
  </si>
  <si>
    <t>DEPOSITO DE TERCEROREFBNTC00317527    QUALITAS 10684403BMRCASH</t>
  </si>
  <si>
    <t>DEPOSITO DE TERCEROREFBNTC00317527   QUALITAS 10683333BMRCASH</t>
  </si>
  <si>
    <t>E-222</t>
  </si>
  <si>
    <t>E-223</t>
  </si>
  <si>
    <t>E-224</t>
  </si>
  <si>
    <t>E-225</t>
  </si>
  <si>
    <t>E-226</t>
  </si>
  <si>
    <t>D-2796</t>
  </si>
  <si>
    <t>D-2798</t>
  </si>
  <si>
    <t>D-2800</t>
  </si>
  <si>
    <t>PD 2797</t>
  </si>
  <si>
    <t>SPEI RECIBIDOSANTANDER0005188087  0146790759EQUIPO ALIADO SLAP 2017 0067</t>
  </si>
  <si>
    <t>SPEI ENVIADO BANAMEX0000565371  0022707178213163496</t>
  </si>
  <si>
    <t>SPEI RECIBIDOBANAMEX0005143271  0020000001TRASPASO</t>
  </si>
  <si>
    <t>DEPOSITO DE TERCEROREFBNTC00317527   QUALITAS 10725843BMRCASH</t>
  </si>
  <si>
    <t>DEPOSITO DE TERCEROREFBNTC00317527    QUALITAS 10723183BMRCASH</t>
  </si>
  <si>
    <t>AM 1393</t>
  </si>
  <si>
    <t>DEPOSITO EFECTIVO 22/07</t>
  </si>
  <si>
    <t>RF-41356  24/07</t>
  </si>
  <si>
    <t>AR-15137  24/07</t>
  </si>
  <si>
    <t>AS-55231  24/07</t>
  </si>
  <si>
    <t>RF-41370  27/0</t>
  </si>
  <si>
    <t>AR-15142  24/07</t>
  </si>
  <si>
    <t>RF-41327  24/07 POR 536.91</t>
  </si>
  <si>
    <t>DEPOSITO EN EFECTIVO 24/02</t>
  </si>
  <si>
    <t>TRASPASO ENTRE CUENTASREFBNTC00471291TRASPASO0445084814   BMRCASH</t>
  </si>
  <si>
    <t>0091U/17</t>
  </si>
  <si>
    <t>0158U/17</t>
  </si>
  <si>
    <t>PD 2874</t>
  </si>
  <si>
    <t>DEPOSITO DE TERCEROREFBNTC00002186F1902147    FBMRCASH</t>
  </si>
  <si>
    <t>DEPOSITO DE TERCEROREFBNTC00002186FS528089    FBMRCASH</t>
  </si>
  <si>
    <t>DEPOSITO DE TERCEROREFBNTC00002186F-AM-139    FBMRCASH</t>
  </si>
  <si>
    <t>RF-41426 H76882 H76682 27.07.17</t>
  </si>
  <si>
    <t>RF-41427 H77313 27.07.17</t>
  </si>
  <si>
    <t>PAGO CUENTA DE TERCERO 0001638010BNET    0108506922</t>
  </si>
  <si>
    <t>S-79042</t>
  </si>
  <si>
    <t>DEPOSITO EN EFECTIVO1360094DEM REF:00000000081071706220 8775570</t>
  </si>
  <si>
    <t>DEPOSITO EN EFECTIVO1360094DEM REF:00000000062071706220 8775569</t>
  </si>
  <si>
    <t>SPEI RECIBIDOBANAMEX0005049219  0020093168AMEXCO SE 9350093168</t>
  </si>
  <si>
    <t>TOYOTA MOTOR SALES DGUIA:4610090      0655139</t>
  </si>
  <si>
    <t>S-79052</t>
  </si>
  <si>
    <t>0553N/17</t>
  </si>
  <si>
    <t xml:space="preserve">OZ </t>
  </si>
  <si>
    <t>AM 1404</t>
  </si>
  <si>
    <t>1556N/17</t>
  </si>
  <si>
    <t>CORTE TERMINAL 27/07</t>
  </si>
  <si>
    <t>DEPOSITO EFECTIVO PRACTIC / ******9039 JUL28 10:11 PRAC D805 FOLIO:5906</t>
  </si>
  <si>
    <t>TRASPASO A PERIFERICA / 2951884093 JUL28 10:09 BANCOMER B538 FOLIO:4434</t>
  </si>
  <si>
    <t>PAGO CUENTA DE TERCERO / 0031553014 BMOV 2774820320 VITICOS SLP BALBUE</t>
  </si>
  <si>
    <t>TOYOTA VALLEJO</t>
  </si>
  <si>
    <t>1241N/17</t>
  </si>
  <si>
    <t>SPEI RECIBIDOBANAMEX0005244690  0020000001TRASPASO</t>
  </si>
  <si>
    <t>TRASPASO ENTRE CUENTASREFBNTC004712910176980015                    BMRCASH</t>
  </si>
  <si>
    <t>DEP.CHEQUES DE OTRO BANCO JUL28 10:51 MEXICO</t>
  </si>
  <si>
    <t>RCO CARRETERAS</t>
  </si>
  <si>
    <t>S-79123</t>
  </si>
  <si>
    <t>0058U/17</t>
  </si>
  <si>
    <t>TRASPASO ENTRE CUENTASDE LA CUENTA 1153459780</t>
  </si>
  <si>
    <t>PAGO CUENTA DE TERCERO 0062507009BNET    0143578763</t>
  </si>
  <si>
    <t>CHEQUE PAGADO NO.0000185990131303384</t>
  </si>
  <si>
    <t>CHEQUE PAGADO NO.0000185980131303384</t>
  </si>
  <si>
    <t>SPEI RECIBIDOSCOTIABANK0005358471  0440000001ESPEJO DER SL78359</t>
  </si>
  <si>
    <t>SPEI RECIBIDOBANAMEX0005344062  0020000001TRASPASO</t>
  </si>
  <si>
    <t>SPEI ENVIADO BANAMEX0000685655  0022807178PAGO UNIDAD GT538780</t>
  </si>
  <si>
    <t>TRASPASO A TERCEROSREFBNTC00471291F    BMRCASH</t>
  </si>
  <si>
    <t>DEPOSITO EN EFECTIVO 26/07</t>
  </si>
  <si>
    <t>DEPOSITO EN EFECTIVO 25/07</t>
  </si>
  <si>
    <t>RF-41382  25/07</t>
  </si>
  <si>
    <t>AR-15145  25/07</t>
  </si>
  <si>
    <t>RF-41383  25/07</t>
  </si>
  <si>
    <t>RF-41384  25/07</t>
  </si>
  <si>
    <t>PERFORACIONES BONAZA</t>
  </si>
  <si>
    <t>RF-41347  24/07</t>
  </si>
  <si>
    <t>RF-41349  24/07</t>
  </si>
  <si>
    <t>AS-55213  24/07</t>
  </si>
  <si>
    <t>DEPOSITO EN EFECTIVO 24/07</t>
  </si>
  <si>
    <t>R41379/80  25/07</t>
  </si>
  <si>
    <t>RF-41348  24/07</t>
  </si>
  <si>
    <t>1356N/17</t>
  </si>
  <si>
    <t>T-77197</t>
  </si>
  <si>
    <t>UNION GANADERA REGIONAL</t>
  </si>
  <si>
    <t>AS-55263  25/07</t>
  </si>
  <si>
    <t>RF-41386  25/07</t>
  </si>
  <si>
    <t>AS-55275  25/07</t>
  </si>
  <si>
    <t>AS-55279  25/07</t>
  </si>
  <si>
    <t>RF-41387  25/07</t>
  </si>
  <si>
    <t>AS-55288  27/07</t>
  </si>
  <si>
    <t>AS-55295  25/07</t>
  </si>
  <si>
    <t>RF-41399  25/07</t>
  </si>
  <si>
    <t>RF-41398 25/07</t>
  </si>
  <si>
    <t>RF-41397 25/07</t>
  </si>
  <si>
    <t>RF-41396  25/07</t>
  </si>
  <si>
    <t>RF-41401  25/07</t>
  </si>
  <si>
    <t>AS-55328  26/07</t>
  </si>
  <si>
    <t>AS-55330  26/07</t>
  </si>
  <si>
    <t>AS-55340  26/07</t>
  </si>
  <si>
    <t>RF-41411  26/07</t>
  </si>
  <si>
    <t>RF-41413  27/07</t>
  </si>
  <si>
    <t>DEPOSITO EN EFECTIVO 27/07</t>
  </si>
  <si>
    <t>PAGO TARJETA DE CREDITO99082800845574DOMICILIACION</t>
  </si>
  <si>
    <t>CHEQUE PAGADO NO.0018600RFC CUENTA DE DEPOSITO:ASE931116231</t>
  </si>
  <si>
    <t xml:space="preserve">PRIMA SEGURO DE CONTADO9606873842 </t>
  </si>
  <si>
    <t xml:space="preserve">IVA COMISION APERTURA9606873842 </t>
  </si>
  <si>
    <t xml:space="preserve">COM. APERTURA CONTRATO9606873842 </t>
  </si>
  <si>
    <t>LIQUIDACION DEL CONTRATO9606873842LIQUIDACION DEL CONTRATO</t>
  </si>
  <si>
    <t>SPEI RECIBIDOBANAMEX0005524229  002042144201403</t>
  </si>
  <si>
    <t>DEPOSITO DE TERCEROREFBNTC00002186FM116494      FBMRCASH</t>
  </si>
  <si>
    <t>CORTE TERMINAL 29/07</t>
  </si>
  <si>
    <t>i-1317</t>
  </si>
  <si>
    <t>D-3085</t>
  </si>
  <si>
    <t>D-3086</t>
  </si>
  <si>
    <t>1614N/17</t>
  </si>
  <si>
    <t>1243/N17-0726N/17</t>
  </si>
  <si>
    <t>DIFERENCIA EN PRECIO</t>
  </si>
  <si>
    <t>CORTE TERMINAL 28/07</t>
  </si>
  <si>
    <t xml:space="preserve">FALTAN 2 MIL </t>
  </si>
  <si>
    <t>AUTOSALES</t>
  </si>
  <si>
    <t>SPEI RECIBIDOBAJIO0005507159  0304243700pago fact AN 01209</t>
  </si>
  <si>
    <t>SPEI RECIBIDOBAJIO0005479975  0304045400pago fact 11565 alecsa</t>
  </si>
  <si>
    <t>PAGO CUENTA DE TERCERO 0075211017BNET    0193863999</t>
  </si>
  <si>
    <t>SPEI ENVIADO BANAMEX0000846182  0023107178PAGO UNIDAD</t>
  </si>
  <si>
    <t>PAGO CUENTA DE TERCERO 0080721009BNET    0190246492</t>
  </si>
  <si>
    <t>SPEI RECIBIDOBANAMEX0005356057  0020000001TRASPASO</t>
  </si>
  <si>
    <t>AXA SEGUROS SA DE CVGUIA:2067043REF:70171821047713473239 CIE:0916757</t>
  </si>
  <si>
    <t>DEPOSITO EFECTIVO PRACTIC******9039JUL31 12:59 PRAC      E426 FOLIO:6906</t>
  </si>
  <si>
    <t>SPEI ENVIADO INBURSA0000812726  0363107178PAGO FACTURA</t>
  </si>
  <si>
    <t>CHEQUE PAGADO NO.0018594PAGO EN EFECTIVO</t>
  </si>
  <si>
    <t>CHEQUE PAGADO NO.0018581PAGO EN EFECTIVO</t>
  </si>
  <si>
    <t>CHEQUE PAGADO NO.00185900444218655</t>
  </si>
  <si>
    <t>CHEQUE PAGADO NO.00185910444218655</t>
  </si>
  <si>
    <t>RAFAEL ABREGO OSORNIO</t>
  </si>
  <si>
    <t>DEPOSITO DE TERCEROREFBNTC00002186HW578699       FBMRCASH</t>
  </si>
  <si>
    <t>DEPOSITO DE TERCEROREFBNTC00002186HP714270       FBMRCASH</t>
  </si>
  <si>
    <t>DEPOSITO DE TERCEROREFBNTC00002186H1075746     FBMRCASH</t>
  </si>
  <si>
    <t>DEPOSITO DE TERCEROREFBNTC00002186HM088371     BMRCASH</t>
  </si>
  <si>
    <t>DEPOSITO DE TERCEROREFBNTC00002186EmbPU16857040                 BMRCASH</t>
  </si>
  <si>
    <t>SPEI RECIBIDOSANTANDER0005538263  0148424080INICIALES</t>
  </si>
  <si>
    <t>TRASPASO ENTRE CUENTASDE LA CUENTA 2697398050</t>
  </si>
  <si>
    <t>LUZ HERNANDEZ</t>
  </si>
  <si>
    <t>1403N/17</t>
  </si>
  <si>
    <t>1568N/17</t>
  </si>
  <si>
    <t>1650N/17</t>
  </si>
  <si>
    <t>PI 1376</t>
  </si>
  <si>
    <t>NETEO</t>
  </si>
  <si>
    <t>EUGENIO RICARDO STERLING</t>
  </si>
  <si>
    <t>1651N/17</t>
  </si>
  <si>
    <t>S-79193</t>
  </si>
  <si>
    <t>MONTES MONTES JORGE</t>
  </si>
  <si>
    <t xml:space="preserve">DOMICILIACION </t>
  </si>
  <si>
    <t>PE 245</t>
  </si>
  <si>
    <t>0157U/17</t>
  </si>
  <si>
    <t>1483N/17</t>
  </si>
  <si>
    <t>0162U/17</t>
  </si>
  <si>
    <t xml:space="preserve"> 000001360094SICOCO JUL 2017</t>
  </si>
  <si>
    <t>RF-41418  27/07</t>
  </si>
  <si>
    <t>AR-15177  27/07</t>
  </si>
  <si>
    <t>AS-55385  27/07</t>
  </si>
  <si>
    <t>RF-41425  27/07</t>
  </si>
  <si>
    <t>AS-55390  27/07</t>
  </si>
  <si>
    <t>AS-55404  27/07</t>
  </si>
  <si>
    <t>RF-41428  27/07</t>
  </si>
  <si>
    <t>RF-41429  27/07</t>
  </si>
  <si>
    <t>FALTAN</t>
  </si>
  <si>
    <t>RF-41461  29/07</t>
  </si>
  <si>
    <t>AS-55474  29/07</t>
  </si>
  <si>
    <t>DEPOSITO EN EFECTIVO 29/07</t>
  </si>
  <si>
    <t>RF-41447  28/07</t>
  </si>
  <si>
    <t>RF-41448  28/07</t>
  </si>
  <si>
    <t>RF-41453 28/07</t>
  </si>
  <si>
    <t>DEPOSITO EN EFECTIVO 28/07</t>
  </si>
  <si>
    <t>AS-55441  28/07</t>
  </si>
  <si>
    <t>AS-55448  28/07</t>
  </si>
  <si>
    <t>RF-41456  28/07</t>
  </si>
  <si>
    <t>FALTA</t>
  </si>
  <si>
    <t>PREMIER SEEDS</t>
  </si>
  <si>
    <t>S-79172</t>
  </si>
  <si>
    <t>AS-55421  28/07</t>
  </si>
  <si>
    <t>RF-41439  28/07</t>
  </si>
  <si>
    <t>RF-41441  28/07</t>
  </si>
  <si>
    <t>AR-15197  31/07</t>
  </si>
  <si>
    <t>RF-41483  31/07</t>
  </si>
  <si>
    <t>RF-41482  31/07</t>
  </si>
  <si>
    <t>RF-41477-76  31/07</t>
  </si>
  <si>
    <t>RF-41474  31/07</t>
  </si>
  <si>
    <t>RF-41478  31/07</t>
  </si>
  <si>
    <t>D-3399</t>
  </si>
  <si>
    <t>D-3398</t>
  </si>
  <si>
    <t>D-3391</t>
  </si>
  <si>
    <t>D-1136</t>
  </si>
  <si>
    <t>AS-55563  31/07</t>
  </si>
  <si>
    <t>RF-41497  31/07</t>
  </si>
  <si>
    <t>RF-41486  31/07</t>
  </si>
  <si>
    <t>RF-41845  31/07</t>
  </si>
  <si>
    <t>RF-41495  31/07</t>
  </si>
  <si>
    <t>RF-41501  31/07</t>
  </si>
  <si>
    <t>AS-55586  01/08</t>
  </si>
  <si>
    <t>AS-55604  02/08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</si>
</sst>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17" applyNumberFormat="0" applyAlignment="0" applyProtection="0"/>
    <xf numFmtId="0" fontId="17" fillId="12" borderId="18" applyNumberFormat="0" applyAlignment="0" applyProtection="0"/>
    <xf numFmtId="0" fontId="18" fillId="12" borderId="17" applyNumberFormat="0" applyAlignment="0" applyProtection="0"/>
    <xf numFmtId="0" fontId="19" fillId="0" borderId="19" applyNumberFormat="0" applyFill="0" applyAlignment="0" applyProtection="0"/>
    <xf numFmtId="0" fontId="20" fillId="13" borderId="20" applyNumberFormat="0" applyAlignment="0" applyProtection="0"/>
    <xf numFmtId="0" fontId="21" fillId="0" borderId="0" applyNumberFormat="0" applyFill="0" applyBorder="0" applyAlignment="0" applyProtection="0"/>
    <xf numFmtId="0" fontId="1" fillId="14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4" fillId="38" borderId="0" applyNumberFormat="0" applyBorder="0" applyAlignment="0" applyProtection="0"/>
    <xf numFmtId="0" fontId="25" fillId="0" borderId="0"/>
  </cellStyleXfs>
  <cellXfs count="86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3" fontId="2" fillId="0" borderId="1" xfId="2" applyFont="1" applyFill="1" applyBorder="1" applyAlignment="1" applyProtection="1">
      <alignment horizontal="center"/>
    </xf>
    <xf numFmtId="43" fontId="2" fillId="0" borderId="1" xfId="1" applyFont="1" applyFill="1" applyBorder="1" applyAlignment="1" applyProtection="1">
      <alignment horizontal="center"/>
    </xf>
    <xf numFmtId="43" fontId="2" fillId="0" borderId="1" xfId="3" applyFont="1" applyFill="1" applyBorder="1" applyAlignment="1" applyProtection="1">
      <alignment horizontal="center"/>
    </xf>
    <xf numFmtId="0" fontId="5" fillId="0" borderId="2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2" fillId="0" borderId="0" xfId="2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0" xfId="3" applyFont="1" applyFill="1" applyBorder="1" applyAlignment="1" applyProtection="1">
      <alignment horizontal="center"/>
    </xf>
    <xf numFmtId="0" fontId="5" fillId="0" borderId="3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4" fontId="3" fillId="0" borderId="0" xfId="0" applyNumberFormat="1" applyFont="1"/>
    <xf numFmtId="43" fontId="3" fillId="0" borderId="0" xfId="1" applyFont="1"/>
    <xf numFmtId="14" fontId="7" fillId="0" borderId="0" xfId="0" applyNumberFormat="1" applyFont="1"/>
    <xf numFmtId="43" fontId="7" fillId="0" borderId="0" xfId="1" applyFont="1"/>
    <xf numFmtId="0" fontId="3" fillId="2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7" fillId="4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>
      <alignment horizontal="left"/>
    </xf>
    <xf numFmtId="0" fontId="3" fillId="6" borderId="0" xfId="0" applyNumberFormat="1" applyFont="1" applyFill="1" applyBorder="1" applyAlignment="1">
      <alignment horizontal="left"/>
    </xf>
    <xf numFmtId="0" fontId="3" fillId="7" borderId="0" xfId="0" applyNumberFormat="1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14" fontId="3" fillId="0" borderId="6" xfId="0" applyNumberFormat="1" applyFont="1" applyBorder="1"/>
    <xf numFmtId="0" fontId="3" fillId="0" borderId="7" xfId="0" applyNumberFormat="1" applyFont="1" applyFill="1" applyBorder="1" applyAlignment="1">
      <alignment horizontal="left"/>
    </xf>
    <xf numFmtId="43" fontId="3" fillId="0" borderId="7" xfId="1" applyFont="1" applyBorder="1"/>
    <xf numFmtId="43" fontId="3" fillId="0" borderId="8" xfId="1" applyFont="1" applyBorder="1"/>
    <xf numFmtId="14" fontId="3" fillId="0" borderId="9" xfId="0" applyNumberFormat="1" applyFont="1" applyBorder="1"/>
    <xf numFmtId="43" fontId="3" fillId="0" borderId="0" xfId="1" applyFont="1" applyBorder="1"/>
    <xf numFmtId="43" fontId="3" fillId="0" borderId="10" xfId="1" applyFont="1" applyBorder="1"/>
    <xf numFmtId="14" fontId="3" fillId="0" borderId="11" xfId="0" applyNumberFormat="1" applyFont="1" applyBorder="1"/>
    <xf numFmtId="0" fontId="3" fillId="0" borderId="12" xfId="0" applyNumberFormat="1" applyFont="1" applyFill="1" applyBorder="1" applyAlignment="1">
      <alignment horizontal="left"/>
    </xf>
    <xf numFmtId="43" fontId="3" fillId="0" borderId="12" xfId="1" applyFont="1" applyBorder="1"/>
    <xf numFmtId="43" fontId="3" fillId="0" borderId="13" xfId="1" applyFont="1" applyBorder="1"/>
    <xf numFmtId="43" fontId="6" fillId="0" borderId="4" xfId="0" applyNumberFormat="1" applyFont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14" fontId="8" fillId="0" borderId="0" xfId="0" applyNumberFormat="1" applyFont="1"/>
    <xf numFmtId="0" fontId="8" fillId="5" borderId="0" xfId="0" applyNumberFormat="1" applyFont="1" applyFill="1" applyBorder="1" applyAlignment="1">
      <alignment horizontal="left"/>
    </xf>
    <xf numFmtId="43" fontId="8" fillId="0" borderId="0" xfId="1" applyFont="1"/>
    <xf numFmtId="0" fontId="8" fillId="0" borderId="0" xfId="0" applyFont="1" applyFill="1" applyBorder="1" applyAlignment="1">
      <alignment horizontal="left"/>
    </xf>
    <xf numFmtId="43" fontId="6" fillId="0" borderId="0" xfId="1" applyFont="1" applyFill="1" applyBorder="1" applyAlignment="1" applyProtection="1">
      <alignment horizontal="center"/>
    </xf>
    <xf numFmtId="0" fontId="3" fillId="6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43" fontId="0" fillId="0" borderId="0" xfId="0" applyNumberFormat="1"/>
    <xf numFmtId="14" fontId="3" fillId="0" borderId="0" xfId="0" applyNumberFormat="1" applyFont="1" applyBorder="1"/>
    <xf numFmtId="43" fontId="5" fillId="0" borderId="3" xfId="0" applyNumberFormat="1" applyFont="1" applyBorder="1" applyAlignment="1">
      <alignment horizontal="left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0" fontId="6" fillId="5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5" fillId="0" borderId="3" xfId="0" applyNumberFormat="1" applyFont="1" applyBorder="1" applyAlignment="1">
      <alignment horizontal="left"/>
    </xf>
    <xf numFmtId="0" fontId="3" fillId="6" borderId="0" xfId="0" applyNumberFormat="1" applyFont="1" applyFill="1" applyBorder="1" applyAlignment="1">
      <alignment horizontal="left"/>
    </xf>
    <xf numFmtId="14" fontId="3" fillId="0" borderId="0" xfId="45" applyNumberFormat="1" applyFont="1"/>
    <xf numFmtId="0" fontId="25" fillId="0" borderId="0" xfId="45"/>
    <xf numFmtId="2" fontId="25" fillId="0" borderId="0" xfId="45" applyNumberFormat="1"/>
    <xf numFmtId="0" fontId="25" fillId="0" borderId="0" xfId="45" quotePrefix="1"/>
    <xf numFmtId="43" fontId="3" fillId="0" borderId="0" xfId="1" applyFont="1" applyFill="1" applyBorder="1" applyAlignment="1" applyProtection="1">
      <alignment horizontal="right"/>
    </xf>
    <xf numFmtId="43" fontId="3" fillId="0" borderId="0" xfId="1" applyFont="1" applyAlignment="1">
      <alignment vertical="center" wrapText="1"/>
    </xf>
    <xf numFmtId="0" fontId="6" fillId="0" borderId="0" xfId="0" applyFont="1" applyAlignment="1"/>
    <xf numFmtId="0" fontId="8" fillId="0" borderId="0" xfId="0" applyNumberFormat="1" applyFont="1" applyFill="1" applyBorder="1" applyAlignment="1">
      <alignment horizontal="left"/>
    </xf>
    <xf numFmtId="14" fontId="8" fillId="0" borderId="0" xfId="0" applyNumberFormat="1" applyFont="1" applyBorder="1"/>
    <xf numFmtId="43" fontId="8" fillId="0" borderId="0" xfId="1" applyFont="1" applyBorder="1"/>
    <xf numFmtId="43" fontId="26" fillId="0" borderId="0" xfId="1" applyFont="1"/>
    <xf numFmtId="0" fontId="6" fillId="0" borderId="23" xfId="0" applyFont="1" applyBorder="1" applyAlignment="1">
      <alignment horizontal="center"/>
    </xf>
    <xf numFmtId="0" fontId="0" fillId="0" borderId="23" xfId="0" applyBorder="1"/>
    <xf numFmtId="43" fontId="6" fillId="0" borderId="23" xfId="0" applyNumberFormat="1" applyFont="1" applyBorder="1" applyAlignment="1">
      <alignment horizontal="center"/>
    </xf>
    <xf numFmtId="43" fontId="27" fillId="0" borderId="4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left"/>
    </xf>
    <xf numFmtId="43" fontId="6" fillId="0" borderId="0" xfId="1" applyFont="1" applyAlignment="1"/>
    <xf numFmtId="0" fontId="6" fillId="6" borderId="0" xfId="0" applyFont="1" applyFill="1" applyAlignment="1"/>
    <xf numFmtId="43" fontId="21" fillId="0" borderId="0" xfId="0" applyNumberFormat="1" applyFont="1"/>
    <xf numFmtId="43" fontId="6" fillId="0" borderId="0" xfId="1" applyFont="1"/>
    <xf numFmtId="0" fontId="28" fillId="0" borderId="4" xfId="0" applyFont="1" applyBorder="1" applyAlignment="1">
      <alignment horizontal="center"/>
    </xf>
  </cellXfs>
  <cellStyles count="46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2 2" xfId="2"/>
    <cellStyle name="Millares 3" xfId="3"/>
    <cellStyle name="Neutral" xfId="11" builtinId="28" customBuiltin="1"/>
    <cellStyle name="Normal" xfId="0" builtinId="0"/>
    <cellStyle name="Normal 2" xfId="45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811"/>
  <sheetViews>
    <sheetView tabSelected="1" topLeftCell="A95" workbookViewId="0">
      <selection activeCell="D101" sqref="D101"/>
    </sheetView>
  </sheetViews>
  <sheetFormatPr baseColWidth="10" defaultRowHeight="15"/>
  <cols>
    <col min="2" max="2" width="66.85546875" bestFit="1" customWidth="1"/>
    <col min="3" max="4" width="11.140625" bestFit="1" customWidth="1"/>
    <col min="5" max="5" width="12.85546875" bestFit="1" customWidth="1"/>
    <col min="6" max="6" width="35.42578125" bestFit="1" customWidth="1"/>
    <col min="7" max="7" width="32.5703125" bestFit="1" customWidth="1"/>
    <col min="11" max="12" width="11.5703125" bestFit="1" customWidth="1"/>
  </cols>
  <sheetData>
    <row r="4" spans="1:10" ht="15.75" thickBot="1">
      <c r="A4" s="1" t="s">
        <v>0</v>
      </c>
      <c r="B4" s="2" t="s">
        <v>1</v>
      </c>
      <c r="C4" s="3" t="s">
        <v>2</v>
      </c>
      <c r="D4" s="4" t="s">
        <v>3</v>
      </c>
      <c r="E4" s="5" t="s">
        <v>4</v>
      </c>
      <c r="F4" s="6"/>
      <c r="G4" s="7" t="s">
        <v>5</v>
      </c>
      <c r="H4" s="7" t="s">
        <v>6</v>
      </c>
      <c r="I4" s="7" t="s">
        <v>7</v>
      </c>
      <c r="J4" s="7" t="s">
        <v>8</v>
      </c>
    </row>
    <row r="5" spans="1:10">
      <c r="A5" s="8"/>
      <c r="B5" s="9"/>
      <c r="C5" s="10"/>
      <c r="D5" s="11"/>
      <c r="E5" s="12"/>
      <c r="F5" s="63"/>
      <c r="G5" s="14"/>
      <c r="H5" s="14"/>
      <c r="I5" s="14"/>
      <c r="J5" s="14"/>
    </row>
    <row r="6" spans="1:10">
      <c r="A6" s="17">
        <v>42947</v>
      </c>
      <c r="B6" s="21" t="s">
        <v>1103</v>
      </c>
      <c r="C6" s="18">
        <v>418.33</v>
      </c>
      <c r="D6" s="18" t="s">
        <v>9</v>
      </c>
      <c r="E6" s="18">
        <v>1882096.57</v>
      </c>
      <c r="F6" s="63"/>
      <c r="G6" s="14"/>
      <c r="H6" s="14"/>
      <c r="I6" s="14"/>
      <c r="J6" s="14"/>
    </row>
    <row r="7" spans="1:10">
      <c r="A7" s="17">
        <v>42947</v>
      </c>
      <c r="B7" s="20" t="s">
        <v>1103</v>
      </c>
      <c r="C7" s="18">
        <v>2614.58</v>
      </c>
      <c r="D7" s="18" t="s">
        <v>9</v>
      </c>
      <c r="E7" s="18">
        <v>1882514.9</v>
      </c>
      <c r="F7" s="63"/>
      <c r="G7" s="14"/>
      <c r="H7" s="14"/>
      <c r="I7" s="14"/>
      <c r="J7" s="14"/>
    </row>
    <row r="8" spans="1:10">
      <c r="A8" s="15">
        <v>42947</v>
      </c>
      <c r="B8" s="9" t="s">
        <v>1085</v>
      </c>
      <c r="C8" s="16" t="s">
        <v>9</v>
      </c>
      <c r="D8" s="16">
        <v>630720</v>
      </c>
      <c r="E8" s="16">
        <v>1885129.48</v>
      </c>
      <c r="F8" s="63" t="s">
        <v>371</v>
      </c>
      <c r="G8" s="14"/>
      <c r="H8" s="14"/>
      <c r="I8" s="14"/>
      <c r="J8" s="14"/>
    </row>
    <row r="9" spans="1:10">
      <c r="A9" s="15">
        <v>42947</v>
      </c>
      <c r="B9" s="9" t="s">
        <v>1086</v>
      </c>
      <c r="C9" s="16" t="s">
        <v>9</v>
      </c>
      <c r="D9" s="16">
        <v>79405.119999999995</v>
      </c>
      <c r="E9" s="16">
        <v>1254409.48</v>
      </c>
      <c r="F9" s="63" t="s">
        <v>1131</v>
      </c>
      <c r="G9" s="14" t="s">
        <v>1094</v>
      </c>
      <c r="H9" s="14" t="s">
        <v>1095</v>
      </c>
      <c r="I9" s="14"/>
      <c r="J9" s="14"/>
    </row>
    <row r="10" spans="1:10">
      <c r="A10" s="15">
        <v>42947</v>
      </c>
      <c r="B10" s="9" t="s">
        <v>1087</v>
      </c>
      <c r="C10" s="16" t="s">
        <v>9</v>
      </c>
      <c r="D10" s="16">
        <v>67466.649999999994</v>
      </c>
      <c r="E10" s="16">
        <v>1175004.3600000001</v>
      </c>
      <c r="F10" s="63" t="s">
        <v>1141</v>
      </c>
      <c r="G10" s="14"/>
      <c r="H10" s="14"/>
      <c r="I10" s="14"/>
      <c r="J10" s="14" t="s">
        <v>1088</v>
      </c>
    </row>
    <row r="11" spans="1:10">
      <c r="A11" s="15">
        <v>42947</v>
      </c>
      <c r="B11" s="9" t="s">
        <v>1067</v>
      </c>
      <c r="C11" s="16" t="s">
        <v>9</v>
      </c>
      <c r="D11" s="16">
        <v>5000.01</v>
      </c>
      <c r="E11" s="16">
        <v>1107537.71</v>
      </c>
      <c r="F11" s="63" t="s">
        <v>1142</v>
      </c>
      <c r="G11" s="14" t="s">
        <v>1080</v>
      </c>
      <c r="H11" s="14" t="s">
        <v>1101</v>
      </c>
      <c r="I11" s="14"/>
      <c r="J11" s="14"/>
    </row>
    <row r="12" spans="1:10">
      <c r="A12" s="15">
        <v>42947</v>
      </c>
      <c r="B12" s="9" t="s">
        <v>1068</v>
      </c>
      <c r="C12" s="16" t="s">
        <v>9</v>
      </c>
      <c r="D12" s="16">
        <v>304500</v>
      </c>
      <c r="E12" s="16">
        <v>1102537.7</v>
      </c>
      <c r="F12" s="63" t="s">
        <v>1130</v>
      </c>
      <c r="G12" s="14" t="s">
        <v>1080</v>
      </c>
      <c r="H12" s="14" t="s">
        <v>1101</v>
      </c>
      <c r="I12" s="14"/>
      <c r="J12" s="14"/>
    </row>
    <row r="13" spans="1:10">
      <c r="A13" s="15">
        <v>42947</v>
      </c>
      <c r="B13" s="24" t="s">
        <v>1081</v>
      </c>
      <c r="C13" s="16" t="s">
        <v>9</v>
      </c>
      <c r="D13" s="16">
        <v>18901.310000000001</v>
      </c>
      <c r="E13" s="16">
        <v>798037.7</v>
      </c>
      <c r="F13" s="63" t="s">
        <v>1089</v>
      </c>
      <c r="G13" s="14" t="s">
        <v>1093</v>
      </c>
      <c r="H13" s="14" t="s">
        <v>1092</v>
      </c>
      <c r="I13" s="14"/>
      <c r="J13" s="14"/>
    </row>
    <row r="14" spans="1:10">
      <c r="A14" s="15">
        <v>42947</v>
      </c>
      <c r="B14" s="24" t="s">
        <v>1082</v>
      </c>
      <c r="C14" s="16" t="s">
        <v>9</v>
      </c>
      <c r="D14" s="16">
        <v>17692.14</v>
      </c>
      <c r="E14" s="16">
        <v>779136.39</v>
      </c>
      <c r="F14" s="63" t="s">
        <v>1090</v>
      </c>
      <c r="G14" s="14" t="s">
        <v>1093</v>
      </c>
      <c r="H14" s="14" t="s">
        <v>1092</v>
      </c>
      <c r="I14" s="14"/>
      <c r="J14" s="14"/>
    </row>
    <row r="15" spans="1:10">
      <c r="A15" s="15">
        <v>42947</v>
      </c>
      <c r="B15" s="24" t="s">
        <v>1083</v>
      </c>
      <c r="C15" s="16" t="s">
        <v>9</v>
      </c>
      <c r="D15" s="16">
        <v>191700</v>
      </c>
      <c r="E15" s="16">
        <v>761444.25</v>
      </c>
      <c r="F15" s="63" t="s">
        <v>1091</v>
      </c>
      <c r="G15" s="14" t="s">
        <v>1093</v>
      </c>
      <c r="H15" s="14" t="s">
        <v>1092</v>
      </c>
      <c r="I15" s="14"/>
      <c r="J15" s="14"/>
    </row>
    <row r="16" spans="1:10">
      <c r="A16" s="15">
        <v>42947</v>
      </c>
      <c r="B16" s="24" t="s">
        <v>1084</v>
      </c>
      <c r="C16" s="16" t="s">
        <v>9</v>
      </c>
      <c r="D16" s="16">
        <v>205900</v>
      </c>
      <c r="E16" s="16">
        <v>569744.25</v>
      </c>
      <c r="F16" s="63" t="s">
        <v>803</v>
      </c>
      <c r="G16" s="14" t="s">
        <v>1093</v>
      </c>
      <c r="H16" s="14" t="s">
        <v>1092</v>
      </c>
      <c r="I16" s="14"/>
      <c r="J16" s="14"/>
    </row>
    <row r="17" spans="1:10">
      <c r="A17" s="15">
        <v>42947</v>
      </c>
      <c r="B17" s="9" t="s">
        <v>1069</v>
      </c>
      <c r="C17" s="16" t="s">
        <v>9</v>
      </c>
      <c r="D17" s="16">
        <v>3199</v>
      </c>
      <c r="E17" s="16">
        <v>363844.25</v>
      </c>
      <c r="F17" s="63" t="s">
        <v>1145</v>
      </c>
      <c r="G17" s="14" t="s">
        <v>1124</v>
      </c>
      <c r="H17" s="14" t="s">
        <v>1125</v>
      </c>
      <c r="I17" s="14"/>
      <c r="J17" s="14"/>
    </row>
    <row r="18" spans="1:10">
      <c r="A18" s="15">
        <v>42947</v>
      </c>
      <c r="B18" s="9" t="s">
        <v>1070</v>
      </c>
      <c r="C18" s="16">
        <v>207500</v>
      </c>
      <c r="D18" s="16" t="s">
        <v>9</v>
      </c>
      <c r="E18" s="16">
        <v>360645.25</v>
      </c>
      <c r="F18" s="63"/>
      <c r="G18" s="14"/>
      <c r="H18" s="14"/>
      <c r="I18" s="14"/>
      <c r="J18" s="14"/>
    </row>
    <row r="19" spans="1:10">
      <c r="A19" s="15">
        <v>42947</v>
      </c>
      <c r="B19" s="9" t="s">
        <v>1071</v>
      </c>
      <c r="C19" s="16" t="s">
        <v>9</v>
      </c>
      <c r="D19" s="16">
        <v>4400</v>
      </c>
      <c r="E19" s="16">
        <v>568145.25</v>
      </c>
      <c r="F19" s="63" t="s">
        <v>1139</v>
      </c>
      <c r="G19" s="14" t="s">
        <v>1097</v>
      </c>
      <c r="H19" s="14" t="s">
        <v>1096</v>
      </c>
      <c r="I19" s="14"/>
      <c r="J19" s="14"/>
    </row>
    <row r="20" spans="1:10" ht="14.25" customHeight="1">
      <c r="A20" s="15">
        <v>42947</v>
      </c>
      <c r="B20" s="9" t="s">
        <v>1072</v>
      </c>
      <c r="C20" s="16" t="s">
        <v>9</v>
      </c>
      <c r="D20" s="16">
        <v>100000</v>
      </c>
      <c r="E20" s="16">
        <v>563745.25</v>
      </c>
      <c r="F20" s="63" t="s">
        <v>806</v>
      </c>
      <c r="G20" s="14"/>
      <c r="H20" s="14"/>
      <c r="I20" s="14" t="s">
        <v>1136</v>
      </c>
      <c r="J20" s="14"/>
    </row>
    <row r="21" spans="1:10">
      <c r="A21" s="15">
        <v>42947</v>
      </c>
      <c r="B21" s="9" t="s">
        <v>1073</v>
      </c>
      <c r="C21" s="16">
        <v>7404.11</v>
      </c>
      <c r="D21" s="16" t="s">
        <v>9</v>
      </c>
      <c r="E21" s="16">
        <v>463745.25</v>
      </c>
      <c r="F21" s="63"/>
      <c r="G21" s="14"/>
      <c r="H21" s="14"/>
      <c r="I21" s="14"/>
      <c r="J21" s="14"/>
    </row>
    <row r="22" spans="1:10">
      <c r="A22" s="15">
        <v>42947</v>
      </c>
      <c r="B22" s="9" t="s">
        <v>1074</v>
      </c>
      <c r="C22" s="16" t="s">
        <v>9</v>
      </c>
      <c r="D22" s="16">
        <v>847</v>
      </c>
      <c r="E22" s="16">
        <v>471149.36</v>
      </c>
      <c r="F22" s="63" t="s">
        <v>1143</v>
      </c>
      <c r="G22" s="14"/>
      <c r="H22" s="14"/>
      <c r="I22" s="14"/>
      <c r="J22" s="14" t="s">
        <v>260</v>
      </c>
    </row>
    <row r="23" spans="1:10">
      <c r="A23" s="15">
        <v>42947</v>
      </c>
      <c r="B23" s="9" t="s">
        <v>1075</v>
      </c>
      <c r="C23" s="16">
        <v>5370.37</v>
      </c>
      <c r="D23" s="16" t="s">
        <v>9</v>
      </c>
      <c r="E23" s="16">
        <v>470302.36</v>
      </c>
      <c r="F23" s="63"/>
      <c r="G23" s="14"/>
      <c r="H23" s="14"/>
      <c r="I23" s="14"/>
      <c r="J23" s="14"/>
    </row>
    <row r="24" spans="1:10">
      <c r="A24" s="15">
        <v>42947</v>
      </c>
      <c r="B24" s="9" t="s">
        <v>132</v>
      </c>
      <c r="C24" s="16" t="s">
        <v>9</v>
      </c>
      <c r="D24" s="16">
        <v>4000</v>
      </c>
      <c r="E24" s="16">
        <v>475672.73</v>
      </c>
      <c r="F24" s="63"/>
      <c r="G24" s="14"/>
      <c r="H24" s="14"/>
      <c r="I24" s="14"/>
      <c r="J24" s="14"/>
    </row>
    <row r="25" spans="1:10">
      <c r="A25" s="15">
        <v>42947</v>
      </c>
      <c r="B25" s="9" t="s">
        <v>1076</v>
      </c>
      <c r="C25" s="16">
        <v>3388.13</v>
      </c>
      <c r="D25" s="16" t="s">
        <v>9</v>
      </c>
      <c r="E25" s="16">
        <v>471672.73</v>
      </c>
      <c r="F25" s="63"/>
      <c r="G25" s="14"/>
      <c r="H25" s="14"/>
      <c r="I25" s="14"/>
      <c r="J25" s="14"/>
    </row>
    <row r="26" spans="1:10">
      <c r="A26" s="15">
        <v>42947</v>
      </c>
      <c r="B26" s="9" t="s">
        <v>285</v>
      </c>
      <c r="C26" s="16" t="s">
        <v>9</v>
      </c>
      <c r="D26" s="16">
        <v>46709.99</v>
      </c>
      <c r="E26" s="16">
        <v>475060.86</v>
      </c>
      <c r="F26" s="63" t="s">
        <v>1115</v>
      </c>
      <c r="G26" s="14"/>
      <c r="H26" s="14"/>
      <c r="I26" s="14"/>
      <c r="J26" s="14"/>
    </row>
    <row r="27" spans="1:10">
      <c r="A27" s="15">
        <v>42947</v>
      </c>
      <c r="B27" s="9" t="s">
        <v>1077</v>
      </c>
      <c r="C27" s="16">
        <v>3961.03</v>
      </c>
      <c r="D27" s="16" t="s">
        <v>9</v>
      </c>
      <c r="E27" s="16">
        <v>428350.87</v>
      </c>
      <c r="F27" s="63"/>
      <c r="G27" s="14"/>
      <c r="H27" s="14"/>
      <c r="I27" s="14"/>
      <c r="J27" s="14"/>
    </row>
    <row r="28" spans="1:10">
      <c r="A28" s="15">
        <v>42947</v>
      </c>
      <c r="B28" s="9" t="s">
        <v>1078</v>
      </c>
      <c r="C28" s="16">
        <v>125000</v>
      </c>
      <c r="D28" s="16" t="s">
        <v>9</v>
      </c>
      <c r="E28" s="16">
        <v>432311.9</v>
      </c>
      <c r="F28" s="63"/>
      <c r="G28" s="14"/>
      <c r="H28" s="14"/>
      <c r="I28" s="14"/>
      <c r="J28" s="14"/>
    </row>
    <row r="29" spans="1:10">
      <c r="A29" s="15">
        <v>42947</v>
      </c>
      <c r="B29" s="9" t="s">
        <v>1079</v>
      </c>
      <c r="C29" s="16">
        <v>125000</v>
      </c>
      <c r="D29" s="16" t="s">
        <v>9</v>
      </c>
      <c r="E29" s="16">
        <v>557311.9</v>
      </c>
      <c r="F29" s="63"/>
      <c r="G29" s="14"/>
      <c r="H29" s="14"/>
      <c r="I29" s="14"/>
      <c r="J29" s="14"/>
    </row>
    <row r="30" spans="1:10">
      <c r="A30" s="17">
        <v>42947</v>
      </c>
      <c r="B30" s="21" t="s">
        <v>11</v>
      </c>
      <c r="C30" s="18">
        <v>14.52</v>
      </c>
      <c r="D30" s="18" t="s">
        <v>9</v>
      </c>
      <c r="E30" s="18">
        <v>682311.9</v>
      </c>
      <c r="F30" s="63"/>
      <c r="G30" s="14"/>
      <c r="H30" s="14"/>
      <c r="I30" s="14"/>
      <c r="J30" s="14"/>
    </row>
    <row r="31" spans="1:10">
      <c r="A31" s="17">
        <v>42947</v>
      </c>
      <c r="B31" s="20" t="s">
        <v>12</v>
      </c>
      <c r="C31" s="18">
        <v>90.72</v>
      </c>
      <c r="D31" s="18" t="s">
        <v>9</v>
      </c>
      <c r="E31" s="18">
        <v>682326.42</v>
      </c>
      <c r="F31" s="63"/>
      <c r="G31" s="14"/>
      <c r="H31" s="14"/>
      <c r="I31" s="14"/>
      <c r="J31" s="14"/>
    </row>
    <row r="32" spans="1:10">
      <c r="A32" s="15">
        <v>42947</v>
      </c>
      <c r="B32" s="9" t="s">
        <v>13</v>
      </c>
      <c r="C32" s="16" t="s">
        <v>9</v>
      </c>
      <c r="D32" s="16">
        <v>27655.439999999999</v>
      </c>
      <c r="E32" s="16">
        <v>682417.14</v>
      </c>
      <c r="F32" s="63" t="s">
        <v>1057</v>
      </c>
      <c r="G32" s="14"/>
      <c r="H32" s="14"/>
      <c r="I32" s="14"/>
      <c r="J32" s="14"/>
    </row>
    <row r="33" spans="1:10">
      <c r="A33" s="17">
        <v>42947</v>
      </c>
      <c r="B33" s="21" t="s">
        <v>14</v>
      </c>
      <c r="C33" s="18">
        <v>56.64</v>
      </c>
      <c r="D33" s="18" t="s">
        <v>9</v>
      </c>
      <c r="E33" s="18">
        <v>654761.69999999995</v>
      </c>
      <c r="F33" s="63"/>
      <c r="G33" s="14"/>
      <c r="H33" s="14"/>
      <c r="I33" s="14"/>
      <c r="J33" s="14"/>
    </row>
    <row r="34" spans="1:10">
      <c r="A34" s="17">
        <v>42947</v>
      </c>
      <c r="B34" s="20" t="s">
        <v>15</v>
      </c>
      <c r="C34" s="18">
        <v>354.01</v>
      </c>
      <c r="D34" s="18" t="s">
        <v>9</v>
      </c>
      <c r="E34" s="18">
        <v>654818.34</v>
      </c>
      <c r="F34" s="63"/>
      <c r="G34" s="14"/>
      <c r="H34" s="14"/>
      <c r="I34" s="14"/>
      <c r="J34" s="14"/>
    </row>
    <row r="35" spans="1:10">
      <c r="A35" s="15">
        <v>42947</v>
      </c>
      <c r="B35" s="9" t="s">
        <v>16</v>
      </c>
      <c r="C35" s="16" t="s">
        <v>9</v>
      </c>
      <c r="D35" s="16">
        <v>14874.95</v>
      </c>
      <c r="E35" s="16">
        <v>655172.35</v>
      </c>
      <c r="F35" s="63" t="s">
        <v>1057</v>
      </c>
      <c r="G35" s="14">
        <v>44530.39</v>
      </c>
      <c r="H35" s="37">
        <f>+D35+D32</f>
        <v>42530.39</v>
      </c>
      <c r="I35" s="37">
        <f>+H35-G35</f>
        <v>-2000</v>
      </c>
      <c r="J35" s="14" t="s">
        <v>1123</v>
      </c>
    </row>
    <row r="36" spans="1:10">
      <c r="A36" s="17">
        <v>42947</v>
      </c>
      <c r="B36" s="21" t="s">
        <v>11</v>
      </c>
      <c r="C36" s="18">
        <v>14.4</v>
      </c>
      <c r="D36" s="18" t="s">
        <v>9</v>
      </c>
      <c r="E36" s="18">
        <v>640297.4</v>
      </c>
      <c r="F36" s="63"/>
      <c r="G36" s="14"/>
      <c r="H36" s="14"/>
      <c r="I36" s="14"/>
      <c r="J36" s="14"/>
    </row>
    <row r="37" spans="1:10">
      <c r="A37" s="17">
        <v>42947</v>
      </c>
      <c r="B37" s="20" t="s">
        <v>12</v>
      </c>
      <c r="C37" s="18">
        <v>90</v>
      </c>
      <c r="D37" s="18" t="s">
        <v>9</v>
      </c>
      <c r="E37" s="18">
        <v>640311.80000000005</v>
      </c>
      <c r="F37" s="63"/>
      <c r="G37" s="14"/>
      <c r="H37" s="14"/>
      <c r="I37" s="14"/>
      <c r="J37" s="14"/>
    </row>
    <row r="38" spans="1:10">
      <c r="A38" s="15">
        <v>42947</v>
      </c>
      <c r="B38" s="9" t="s">
        <v>13</v>
      </c>
      <c r="C38" s="16" t="s">
        <v>9</v>
      </c>
      <c r="D38" s="16">
        <v>10651.74</v>
      </c>
      <c r="E38" s="16">
        <v>640401.80000000005</v>
      </c>
      <c r="F38" s="63" t="s">
        <v>1064</v>
      </c>
      <c r="G38" s="14">
        <v>7519.98</v>
      </c>
      <c r="H38" s="14"/>
      <c r="I38" s="14"/>
      <c r="J38" s="14"/>
    </row>
    <row r="39" spans="1:10">
      <c r="A39" s="17">
        <v>42947</v>
      </c>
      <c r="B39" s="21" t="s">
        <v>14</v>
      </c>
      <c r="C39" s="18">
        <v>38.86</v>
      </c>
      <c r="D39" s="18" t="s">
        <v>9</v>
      </c>
      <c r="E39" s="18">
        <v>629750.06000000006</v>
      </c>
      <c r="F39" s="63"/>
      <c r="G39" s="14">
        <v>16336.88</v>
      </c>
      <c r="H39" s="14"/>
      <c r="I39" s="14"/>
      <c r="J39" s="14"/>
    </row>
    <row r="40" spans="1:10">
      <c r="A40" s="17">
        <v>42947</v>
      </c>
      <c r="B40" s="20" t="s">
        <v>15</v>
      </c>
      <c r="C40" s="18">
        <v>242.87</v>
      </c>
      <c r="D40" s="18" t="s">
        <v>9</v>
      </c>
      <c r="E40" s="18">
        <v>629788.92000000004</v>
      </c>
      <c r="F40" s="56"/>
      <c r="G40" s="14">
        <f>+G39+G38</f>
        <v>23856.86</v>
      </c>
      <c r="H40" s="37">
        <f>+D41+D38</f>
        <v>20856.86</v>
      </c>
      <c r="I40" s="37">
        <f>+H40-G40</f>
        <v>-3000</v>
      </c>
      <c r="J40" s="14" t="s">
        <v>1065</v>
      </c>
    </row>
    <row r="41" spans="1:10">
      <c r="A41" s="15">
        <v>42947</v>
      </c>
      <c r="B41" s="9" t="s">
        <v>16</v>
      </c>
      <c r="C41" s="16" t="s">
        <v>9</v>
      </c>
      <c r="D41" s="16">
        <v>10205.120000000001</v>
      </c>
      <c r="E41" s="16">
        <v>630031.79</v>
      </c>
      <c r="F41" s="63" t="s">
        <v>1064</v>
      </c>
      <c r="G41" s="14"/>
      <c r="H41" s="14"/>
      <c r="I41" s="14"/>
      <c r="J41" s="14"/>
    </row>
    <row r="42" spans="1:10">
      <c r="A42" s="15">
        <v>42945</v>
      </c>
      <c r="B42" s="9" t="s">
        <v>132</v>
      </c>
      <c r="C42" s="16" t="s">
        <v>9</v>
      </c>
      <c r="D42" s="16">
        <v>23190</v>
      </c>
      <c r="E42" s="16">
        <v>619826.67000000004</v>
      </c>
      <c r="F42" s="63" t="s">
        <v>1133</v>
      </c>
      <c r="G42" s="14"/>
      <c r="H42" s="14" t="s">
        <v>1061</v>
      </c>
      <c r="I42" s="14"/>
      <c r="J42" s="14"/>
    </row>
    <row r="43" spans="1:10">
      <c r="A43" s="15">
        <v>42945</v>
      </c>
      <c r="B43" s="9" t="s">
        <v>67</v>
      </c>
      <c r="C43" s="16">
        <v>6303.44</v>
      </c>
      <c r="D43" s="16" t="s">
        <v>9</v>
      </c>
      <c r="E43" s="16">
        <v>596636.67000000004</v>
      </c>
      <c r="F43" s="63"/>
      <c r="G43" s="14"/>
      <c r="H43" s="14"/>
      <c r="I43" s="14"/>
      <c r="J43" s="14"/>
    </row>
    <row r="44" spans="1:10">
      <c r="A44" s="15">
        <v>42945</v>
      </c>
      <c r="B44" s="9" t="s">
        <v>67</v>
      </c>
      <c r="C44" s="16">
        <v>3395.96</v>
      </c>
      <c r="D44" s="16" t="s">
        <v>9</v>
      </c>
      <c r="E44" s="16">
        <v>602940.11</v>
      </c>
      <c r="F44" s="63"/>
      <c r="G44" s="14"/>
      <c r="H44" s="14"/>
      <c r="I44" s="14"/>
      <c r="J44" s="14"/>
    </row>
    <row r="45" spans="1:10">
      <c r="A45" s="15">
        <v>42945</v>
      </c>
      <c r="B45" s="9" t="s">
        <v>67</v>
      </c>
      <c r="C45" s="16">
        <v>424.47</v>
      </c>
      <c r="D45" s="16" t="s">
        <v>9</v>
      </c>
      <c r="E45" s="16">
        <v>606336.06999999995</v>
      </c>
      <c r="F45" s="63"/>
      <c r="G45" s="14"/>
      <c r="H45" s="14"/>
      <c r="I45" s="14"/>
      <c r="J45" s="14"/>
    </row>
    <row r="46" spans="1:10">
      <c r="A46" s="15">
        <v>42945</v>
      </c>
      <c r="B46" s="9" t="s">
        <v>975</v>
      </c>
      <c r="C46" s="16">
        <v>150000</v>
      </c>
      <c r="D46" s="16" t="s">
        <v>9</v>
      </c>
      <c r="E46" s="16">
        <v>606760.54</v>
      </c>
      <c r="F46" s="63"/>
      <c r="G46" s="14"/>
      <c r="H46" s="14"/>
      <c r="I46" s="63" t="s">
        <v>1135</v>
      </c>
      <c r="J46" s="14"/>
    </row>
    <row r="47" spans="1:10">
      <c r="A47" s="15">
        <v>42945</v>
      </c>
      <c r="B47" s="9" t="s">
        <v>285</v>
      </c>
      <c r="C47" s="16" t="s">
        <v>9</v>
      </c>
      <c r="D47" s="16">
        <v>27675</v>
      </c>
      <c r="E47" s="16">
        <v>756760.54</v>
      </c>
      <c r="F47" s="63" t="s">
        <v>1119</v>
      </c>
      <c r="G47" s="14"/>
      <c r="H47" s="14"/>
      <c r="I47" s="14"/>
      <c r="J47" s="14"/>
    </row>
    <row r="48" spans="1:10">
      <c r="A48" s="15">
        <v>42945</v>
      </c>
      <c r="B48" s="9" t="s">
        <v>285</v>
      </c>
      <c r="C48" s="16" t="s">
        <v>9</v>
      </c>
      <c r="D48" s="16">
        <v>2065</v>
      </c>
      <c r="E48" s="16">
        <v>729085.54</v>
      </c>
      <c r="F48" s="63" t="s">
        <v>1119</v>
      </c>
      <c r="G48" s="14"/>
      <c r="H48" s="14"/>
      <c r="I48" s="14"/>
      <c r="J48" s="14"/>
    </row>
    <row r="49" spans="1:10">
      <c r="A49" s="15">
        <v>42947</v>
      </c>
      <c r="B49" s="9" t="s">
        <v>1049</v>
      </c>
      <c r="C49" s="16">
        <v>903.81</v>
      </c>
      <c r="D49" s="16" t="s">
        <v>9</v>
      </c>
      <c r="E49" s="16">
        <v>727020.54</v>
      </c>
      <c r="F49" s="63" t="s">
        <v>1098</v>
      </c>
      <c r="G49" s="14"/>
      <c r="H49" s="14"/>
      <c r="I49" s="14" t="s">
        <v>1099</v>
      </c>
      <c r="J49" s="14"/>
    </row>
    <row r="50" spans="1:10" ht="15.75" thickBot="1">
      <c r="A50" s="15">
        <v>42947</v>
      </c>
      <c r="B50" s="9" t="s">
        <v>1050</v>
      </c>
      <c r="C50" s="16">
        <v>5846.03</v>
      </c>
      <c r="D50" s="16" t="s">
        <v>9</v>
      </c>
      <c r="E50" s="16">
        <v>727924.35</v>
      </c>
      <c r="F50" s="63"/>
      <c r="G50" s="14"/>
      <c r="H50" s="14"/>
      <c r="I50" s="14"/>
      <c r="J50" s="14"/>
    </row>
    <row r="51" spans="1:10">
      <c r="A51" s="26">
        <v>42944</v>
      </c>
      <c r="B51" s="27" t="s">
        <v>1051</v>
      </c>
      <c r="C51" s="28">
        <v>16150.16</v>
      </c>
      <c r="D51" s="28" t="s">
        <v>9</v>
      </c>
      <c r="E51" s="29">
        <v>733770.38</v>
      </c>
      <c r="F51" s="25" t="s">
        <v>1122</v>
      </c>
      <c r="G51" s="14"/>
      <c r="H51" s="14"/>
      <c r="I51" s="14"/>
      <c r="J51" s="14"/>
    </row>
    <row r="52" spans="1:10">
      <c r="A52" s="30">
        <v>42944</v>
      </c>
      <c r="B52" s="9" t="s">
        <v>1052</v>
      </c>
      <c r="C52" s="31">
        <v>755.52</v>
      </c>
      <c r="D52" s="31" t="s">
        <v>9</v>
      </c>
      <c r="E52" s="32">
        <v>749920.54</v>
      </c>
      <c r="F52" s="25" t="s">
        <v>1122</v>
      </c>
      <c r="G52" s="14"/>
      <c r="H52" s="14"/>
      <c r="I52" s="14"/>
      <c r="J52" s="14"/>
    </row>
    <row r="53" spans="1:10">
      <c r="A53" s="30">
        <v>42944</v>
      </c>
      <c r="B53" s="9" t="s">
        <v>1053</v>
      </c>
      <c r="C53" s="31">
        <v>4722</v>
      </c>
      <c r="D53" s="31" t="s">
        <v>9</v>
      </c>
      <c r="E53" s="32">
        <v>750676.06</v>
      </c>
      <c r="F53" s="25" t="s">
        <v>1122</v>
      </c>
      <c r="G53" s="14"/>
      <c r="H53" s="14"/>
      <c r="I53" s="14"/>
      <c r="J53" s="14"/>
    </row>
    <row r="54" spans="1:10" ht="15.75" thickBot="1">
      <c r="A54" s="33">
        <v>42944</v>
      </c>
      <c r="B54" s="34" t="s">
        <v>1054</v>
      </c>
      <c r="C54" s="35" t="s">
        <v>9</v>
      </c>
      <c r="D54" s="35">
        <v>232600</v>
      </c>
      <c r="E54" s="36">
        <v>755398.06</v>
      </c>
      <c r="F54" s="25" t="s">
        <v>1122</v>
      </c>
      <c r="G54" s="37">
        <f>+D54-C53-C52-C51</f>
        <v>210972.32</v>
      </c>
      <c r="H54" s="14"/>
      <c r="I54" s="14"/>
      <c r="J54" s="14"/>
    </row>
    <row r="55" spans="1:10">
      <c r="A55" s="15">
        <v>7</v>
      </c>
      <c r="B55" s="9" t="s">
        <v>1055</v>
      </c>
      <c r="C55" s="16" t="s">
        <v>9</v>
      </c>
      <c r="D55" s="16">
        <v>23248.95</v>
      </c>
      <c r="E55" s="16">
        <v>522798.06</v>
      </c>
      <c r="F55" s="63" t="s">
        <v>1132</v>
      </c>
      <c r="G55" s="14" t="s">
        <v>1063</v>
      </c>
      <c r="H55" s="14" t="s">
        <v>1062</v>
      </c>
      <c r="I55" s="14"/>
      <c r="J55" s="14"/>
    </row>
    <row r="56" spans="1:10">
      <c r="A56" s="15">
        <v>42944</v>
      </c>
      <c r="B56" s="9" t="s">
        <v>1007</v>
      </c>
      <c r="C56" s="16" t="s">
        <v>9</v>
      </c>
      <c r="D56" s="16">
        <v>145628</v>
      </c>
      <c r="E56" s="16">
        <v>499549.11</v>
      </c>
      <c r="F56" s="63" t="s">
        <v>1118</v>
      </c>
      <c r="G56" s="14"/>
      <c r="H56" s="14"/>
      <c r="I56" s="14"/>
      <c r="J56" s="14"/>
    </row>
    <row r="57" spans="1:10">
      <c r="A57" s="15">
        <v>42944</v>
      </c>
      <c r="B57" s="9" t="s">
        <v>1008</v>
      </c>
      <c r="C57" s="16" t="s">
        <v>9</v>
      </c>
      <c r="D57" s="16">
        <v>22671.69</v>
      </c>
      <c r="E57" s="16">
        <v>353921.11</v>
      </c>
      <c r="F57" s="63" t="s">
        <v>1114</v>
      </c>
      <c r="G57" s="14" t="s">
        <v>1030</v>
      </c>
      <c r="H57" s="14" t="s">
        <v>1029</v>
      </c>
      <c r="I57" s="14"/>
      <c r="J57" s="14"/>
    </row>
    <row r="58" spans="1:10">
      <c r="A58" s="15">
        <v>42944</v>
      </c>
      <c r="B58" s="9" t="s">
        <v>132</v>
      </c>
      <c r="C58" s="16" t="s">
        <v>9</v>
      </c>
      <c r="D58" s="16">
        <v>110000</v>
      </c>
      <c r="E58" s="16">
        <v>331249.42</v>
      </c>
      <c r="F58" s="63" t="s">
        <v>1113</v>
      </c>
      <c r="G58" s="14"/>
      <c r="H58" s="14" t="s">
        <v>1028</v>
      </c>
      <c r="I58" s="14"/>
      <c r="J58" s="14"/>
    </row>
    <row r="59" spans="1:10">
      <c r="A59" s="15">
        <v>42944</v>
      </c>
      <c r="B59" s="9" t="s">
        <v>1014</v>
      </c>
      <c r="C59" s="16">
        <v>366885.03</v>
      </c>
      <c r="D59" s="16" t="s">
        <v>9</v>
      </c>
      <c r="E59" s="16">
        <v>221249.42</v>
      </c>
      <c r="F59" s="63"/>
      <c r="G59" s="14"/>
      <c r="H59" s="14"/>
      <c r="I59" s="14"/>
      <c r="J59" s="14"/>
    </row>
    <row r="60" spans="1:10">
      <c r="A60" s="15">
        <v>42944</v>
      </c>
      <c r="B60" s="9" t="s">
        <v>1009</v>
      </c>
      <c r="C60" s="16">
        <v>1404.29</v>
      </c>
      <c r="D60" s="16" t="s">
        <v>9</v>
      </c>
      <c r="E60" s="16">
        <v>588134.44999999995</v>
      </c>
      <c r="F60" s="63"/>
      <c r="G60" s="14"/>
      <c r="H60" s="14"/>
      <c r="I60" s="14"/>
      <c r="J60" s="14"/>
    </row>
    <row r="61" spans="1:10">
      <c r="A61" s="15">
        <v>42944</v>
      </c>
      <c r="B61" s="9" t="s">
        <v>1010</v>
      </c>
      <c r="C61" s="16">
        <v>1781.06</v>
      </c>
      <c r="D61" s="16" t="s">
        <v>9</v>
      </c>
      <c r="E61" s="16">
        <v>589538.74</v>
      </c>
      <c r="F61" s="63"/>
      <c r="G61" s="14"/>
      <c r="H61" s="14"/>
      <c r="I61" s="14"/>
      <c r="J61" s="14"/>
    </row>
    <row r="62" spans="1:10">
      <c r="A62" s="15">
        <v>42944</v>
      </c>
      <c r="B62" s="9" t="s">
        <v>630</v>
      </c>
      <c r="C62" s="16" t="s">
        <v>9</v>
      </c>
      <c r="D62" s="16">
        <v>300000</v>
      </c>
      <c r="E62" s="16">
        <v>591319.80000000005</v>
      </c>
      <c r="F62" s="63" t="s">
        <v>723</v>
      </c>
      <c r="G62" s="14"/>
      <c r="H62" s="14"/>
      <c r="I62" s="14" t="s">
        <v>1058</v>
      </c>
      <c r="J62" s="14"/>
    </row>
    <row r="63" spans="1:10">
      <c r="A63" s="15">
        <v>42944</v>
      </c>
      <c r="B63" s="9" t="s">
        <v>1011</v>
      </c>
      <c r="C63" s="16" t="s">
        <v>9</v>
      </c>
      <c r="D63" s="16">
        <v>870.32</v>
      </c>
      <c r="E63" s="16">
        <v>291319.8</v>
      </c>
      <c r="F63" s="63" t="s">
        <v>1129</v>
      </c>
      <c r="G63" s="85"/>
      <c r="H63" s="14"/>
      <c r="I63" s="14"/>
      <c r="J63" s="14"/>
    </row>
    <row r="64" spans="1:10">
      <c r="A64" s="15">
        <v>42944</v>
      </c>
      <c r="B64" s="9" t="s">
        <v>663</v>
      </c>
      <c r="C64" s="16">
        <v>350000</v>
      </c>
      <c r="D64" s="16" t="s">
        <v>9</v>
      </c>
      <c r="E64" s="16">
        <v>290449.48</v>
      </c>
      <c r="F64" s="63"/>
      <c r="G64" s="14"/>
      <c r="H64" s="14"/>
      <c r="I64" s="63" t="s">
        <v>1135</v>
      </c>
      <c r="J64" s="14"/>
    </row>
    <row r="65" spans="1:10">
      <c r="A65" s="15">
        <v>42944</v>
      </c>
      <c r="B65" s="9" t="s">
        <v>1012</v>
      </c>
      <c r="C65" s="16" t="s">
        <v>9</v>
      </c>
      <c r="D65" s="16">
        <v>350000</v>
      </c>
      <c r="E65" s="16">
        <v>640449.48</v>
      </c>
      <c r="F65" s="63" t="s">
        <v>806</v>
      </c>
      <c r="G65" s="14"/>
      <c r="H65" s="14"/>
      <c r="I65" s="14" t="s">
        <v>1136</v>
      </c>
      <c r="J65" s="14"/>
    </row>
    <row r="66" spans="1:10">
      <c r="A66" s="15">
        <v>42944</v>
      </c>
      <c r="B66" s="24" t="s">
        <v>1056</v>
      </c>
      <c r="C66" s="16" t="s">
        <v>9</v>
      </c>
      <c r="D66" s="16">
        <v>40894.21</v>
      </c>
      <c r="E66" s="16">
        <v>290449.48</v>
      </c>
      <c r="F66" s="63" t="s">
        <v>1100</v>
      </c>
      <c r="G66" s="14" t="s">
        <v>1093</v>
      </c>
      <c r="H66" s="14"/>
      <c r="I66" s="14"/>
      <c r="J66" s="14"/>
    </row>
    <row r="67" spans="1:10">
      <c r="A67" s="15">
        <v>42944</v>
      </c>
      <c r="B67" s="9" t="s">
        <v>1013</v>
      </c>
      <c r="C67" s="16">
        <v>40000</v>
      </c>
      <c r="D67" s="16" t="s">
        <v>9</v>
      </c>
      <c r="E67" s="16">
        <v>249555.27</v>
      </c>
      <c r="F67" s="63"/>
      <c r="G67" s="14"/>
      <c r="H67" s="14"/>
      <c r="I67" s="14"/>
      <c r="J67" s="14"/>
    </row>
    <row r="68" spans="1:10">
      <c r="A68" s="15">
        <v>42944</v>
      </c>
      <c r="B68" s="9" t="s">
        <v>359</v>
      </c>
      <c r="C68" s="16">
        <v>400342.82</v>
      </c>
      <c r="D68" s="16" t="s">
        <v>9</v>
      </c>
      <c r="E68" s="16">
        <v>289555.27</v>
      </c>
      <c r="F68" s="63"/>
      <c r="G68" s="14"/>
      <c r="H68" s="14"/>
      <c r="I68" s="14"/>
      <c r="J68" s="14"/>
    </row>
    <row r="69" spans="1:10">
      <c r="A69" s="15">
        <v>42944</v>
      </c>
      <c r="B69" s="9" t="s">
        <v>285</v>
      </c>
      <c r="C69" s="16" t="s">
        <v>9</v>
      </c>
      <c r="D69" s="16">
        <v>1404</v>
      </c>
      <c r="E69" s="16">
        <v>689898.09</v>
      </c>
      <c r="F69" s="63" t="s">
        <v>1134</v>
      </c>
      <c r="G69" s="14" t="s">
        <v>1066</v>
      </c>
      <c r="H69" s="14"/>
      <c r="I69" s="14"/>
      <c r="J69" s="14"/>
    </row>
    <row r="70" spans="1:10">
      <c r="A70" s="15">
        <v>42944</v>
      </c>
      <c r="B70" s="9" t="s">
        <v>1001</v>
      </c>
      <c r="C70" s="16" t="s">
        <v>9</v>
      </c>
      <c r="D70" s="16">
        <v>191000</v>
      </c>
      <c r="E70" s="16">
        <v>688494.09</v>
      </c>
      <c r="F70" s="63" t="s">
        <v>806</v>
      </c>
      <c r="G70" s="14"/>
      <c r="H70" s="14"/>
      <c r="I70" s="14" t="s">
        <v>1059</v>
      </c>
      <c r="J70" s="14"/>
    </row>
    <row r="71" spans="1:10">
      <c r="A71" s="15">
        <v>42944</v>
      </c>
      <c r="B71" s="9" t="s">
        <v>1002</v>
      </c>
      <c r="C71" s="16">
        <v>101000</v>
      </c>
      <c r="D71" s="16" t="s">
        <v>9</v>
      </c>
      <c r="E71" s="16">
        <v>497494.09</v>
      </c>
      <c r="F71" s="63"/>
      <c r="G71" s="14"/>
      <c r="H71" s="14"/>
      <c r="I71" s="63" t="s">
        <v>1135</v>
      </c>
      <c r="J71" s="14"/>
    </row>
    <row r="72" spans="1:10">
      <c r="A72" s="15">
        <v>42944</v>
      </c>
      <c r="B72" s="9" t="s">
        <v>285</v>
      </c>
      <c r="C72" s="16" t="s">
        <v>9</v>
      </c>
      <c r="D72" s="16">
        <v>55896.87</v>
      </c>
      <c r="E72" s="16">
        <v>598494.09</v>
      </c>
      <c r="F72" s="63" t="s">
        <v>1048</v>
      </c>
      <c r="G72" s="14"/>
      <c r="H72" s="14"/>
      <c r="I72" s="14"/>
      <c r="J72" s="14"/>
    </row>
    <row r="73" spans="1:10">
      <c r="A73" s="15">
        <v>42944</v>
      </c>
      <c r="B73" s="9" t="s">
        <v>285</v>
      </c>
      <c r="C73" s="16" t="s">
        <v>9</v>
      </c>
      <c r="D73" s="16">
        <v>1660.21</v>
      </c>
      <c r="E73" s="16">
        <v>542597.22</v>
      </c>
      <c r="F73" s="63" t="s">
        <v>1048</v>
      </c>
      <c r="G73" s="14"/>
      <c r="H73" s="14"/>
      <c r="I73" s="14"/>
      <c r="J73" s="14"/>
    </row>
    <row r="74" spans="1:10">
      <c r="A74" s="15">
        <v>42944</v>
      </c>
      <c r="B74" s="9" t="s">
        <v>132</v>
      </c>
      <c r="C74" s="16" t="s">
        <v>9</v>
      </c>
      <c r="D74" s="16">
        <v>100000</v>
      </c>
      <c r="E74" s="16">
        <v>540937.01</v>
      </c>
      <c r="F74" s="63" t="s">
        <v>1104</v>
      </c>
      <c r="G74" s="14" t="s">
        <v>1021</v>
      </c>
      <c r="H74" s="14"/>
      <c r="I74" s="14"/>
      <c r="J74" s="14"/>
    </row>
    <row r="75" spans="1:10">
      <c r="A75" s="15">
        <v>42944</v>
      </c>
      <c r="B75" s="9" t="s">
        <v>132</v>
      </c>
      <c r="C75" s="16" t="s">
        <v>9</v>
      </c>
      <c r="D75" s="16">
        <v>1099</v>
      </c>
      <c r="E75" s="16">
        <v>440937.01</v>
      </c>
      <c r="F75" s="63" t="s">
        <v>1106</v>
      </c>
      <c r="G75" s="14"/>
      <c r="H75" s="14"/>
      <c r="I75" s="14"/>
      <c r="J75" s="14"/>
    </row>
    <row r="76" spans="1:10">
      <c r="A76" s="15">
        <v>42944</v>
      </c>
      <c r="B76" s="9" t="s">
        <v>1003</v>
      </c>
      <c r="C76" s="16" t="s">
        <v>9</v>
      </c>
      <c r="D76" s="16">
        <v>3320</v>
      </c>
      <c r="E76" s="16">
        <v>439838.01</v>
      </c>
      <c r="F76" s="63" t="s">
        <v>1108</v>
      </c>
      <c r="G76" s="14"/>
      <c r="H76" s="14"/>
      <c r="I76" s="14"/>
      <c r="J76" s="14"/>
    </row>
    <row r="77" spans="1:10">
      <c r="A77" s="15">
        <v>42944</v>
      </c>
      <c r="B77" s="71" t="s">
        <v>996</v>
      </c>
      <c r="C77" s="81"/>
      <c r="D77" s="81">
        <v>286</v>
      </c>
      <c r="E77" s="81">
        <v>436518.01</v>
      </c>
      <c r="F77" s="63"/>
      <c r="G77" s="14"/>
      <c r="H77" s="14"/>
      <c r="I77" s="14"/>
      <c r="J77" s="14"/>
    </row>
    <row r="78" spans="1:10">
      <c r="A78" s="15">
        <v>42944</v>
      </c>
      <c r="B78" s="82" t="s">
        <v>997</v>
      </c>
      <c r="C78" s="81">
        <v>5000</v>
      </c>
      <c r="D78" s="81"/>
      <c r="E78" s="81">
        <v>436232.01</v>
      </c>
      <c r="F78" s="63" t="s">
        <v>295</v>
      </c>
      <c r="G78" s="14"/>
      <c r="H78" s="14"/>
      <c r="I78" s="14"/>
      <c r="J78" s="14"/>
    </row>
    <row r="79" spans="1:10">
      <c r="A79" s="15">
        <v>42944</v>
      </c>
      <c r="B79" s="71" t="s">
        <v>998</v>
      </c>
      <c r="C79" s="81"/>
      <c r="D79" s="81">
        <v>95</v>
      </c>
      <c r="E79" s="81">
        <v>441232.01</v>
      </c>
      <c r="F79" s="63" t="s">
        <v>1138</v>
      </c>
      <c r="G79" s="14"/>
      <c r="H79" s="14"/>
      <c r="I79" s="14"/>
      <c r="J79" s="14"/>
    </row>
    <row r="80" spans="1:10">
      <c r="A80" s="15">
        <v>42944</v>
      </c>
      <c r="B80" s="9" t="s">
        <v>986</v>
      </c>
      <c r="C80" s="16" t="s">
        <v>9</v>
      </c>
      <c r="D80" s="16">
        <v>5963.47</v>
      </c>
      <c r="E80" s="16">
        <v>441137.01</v>
      </c>
      <c r="F80" s="63" t="s">
        <v>1015</v>
      </c>
      <c r="G80" s="14"/>
      <c r="H80" s="14"/>
      <c r="I80" s="14"/>
      <c r="J80" s="14"/>
    </row>
    <row r="81" spans="1:10">
      <c r="A81" s="15">
        <v>42944</v>
      </c>
      <c r="B81" s="9" t="s">
        <v>987</v>
      </c>
      <c r="C81" s="16" t="s">
        <v>9</v>
      </c>
      <c r="D81" s="16">
        <v>38902.089999999997</v>
      </c>
      <c r="E81" s="16">
        <v>435173.54</v>
      </c>
      <c r="F81" s="63" t="s">
        <v>1015</v>
      </c>
      <c r="G81" s="14"/>
      <c r="H81" s="14"/>
      <c r="I81" s="14"/>
      <c r="J81" s="14"/>
    </row>
    <row r="82" spans="1:10">
      <c r="A82" s="17">
        <v>42944</v>
      </c>
      <c r="B82" s="21" t="s">
        <v>11</v>
      </c>
      <c r="C82" s="18">
        <v>7.05</v>
      </c>
      <c r="D82" s="18" t="s">
        <v>9</v>
      </c>
      <c r="E82" s="18">
        <v>396271.45</v>
      </c>
      <c r="F82" s="63"/>
      <c r="G82" s="14"/>
      <c r="H82" s="14"/>
      <c r="I82" s="14"/>
      <c r="J82" s="14"/>
    </row>
    <row r="83" spans="1:10">
      <c r="A83" s="17">
        <v>42944</v>
      </c>
      <c r="B83" s="20" t="s">
        <v>12</v>
      </c>
      <c r="C83" s="18">
        <v>44.07</v>
      </c>
      <c r="D83" s="18" t="s">
        <v>9</v>
      </c>
      <c r="E83" s="18">
        <v>396278.5</v>
      </c>
      <c r="F83" s="63"/>
      <c r="G83" s="14"/>
      <c r="H83" s="14"/>
      <c r="I83" s="14"/>
      <c r="J83" s="14"/>
    </row>
    <row r="84" spans="1:10">
      <c r="A84" s="15">
        <v>42944</v>
      </c>
      <c r="B84" s="9" t="s">
        <v>13</v>
      </c>
      <c r="C84" s="16" t="s">
        <v>9</v>
      </c>
      <c r="D84" s="16">
        <v>6573.74</v>
      </c>
      <c r="E84" s="16">
        <v>396322.57</v>
      </c>
      <c r="F84" s="63" t="s">
        <v>995</v>
      </c>
      <c r="G84" s="14"/>
      <c r="H84" s="14"/>
      <c r="I84" s="14"/>
      <c r="J84" s="14"/>
    </row>
    <row r="85" spans="1:10">
      <c r="A85" s="17">
        <v>42944</v>
      </c>
      <c r="B85" s="21" t="s">
        <v>14</v>
      </c>
      <c r="C85" s="18">
        <v>275.81</v>
      </c>
      <c r="D85" s="18" t="s">
        <v>9</v>
      </c>
      <c r="E85" s="18">
        <v>389748.83</v>
      </c>
      <c r="F85" s="63"/>
      <c r="G85" s="37"/>
      <c r="H85" s="14"/>
      <c r="I85" s="14"/>
      <c r="J85" s="14"/>
    </row>
    <row r="86" spans="1:10">
      <c r="A86" s="17">
        <v>42944</v>
      </c>
      <c r="B86" s="20" t="s">
        <v>15</v>
      </c>
      <c r="C86" s="18">
        <v>1723.8</v>
      </c>
      <c r="D86" s="18" t="s">
        <v>9</v>
      </c>
      <c r="E86" s="18">
        <v>390024.64</v>
      </c>
      <c r="F86" s="63"/>
      <c r="G86" s="37"/>
      <c r="H86" s="14"/>
      <c r="I86" s="14"/>
      <c r="J86" s="14"/>
    </row>
    <row r="87" spans="1:10">
      <c r="A87" s="15">
        <v>42944</v>
      </c>
      <c r="B87" s="9" t="s">
        <v>16</v>
      </c>
      <c r="C87" s="16" t="s">
        <v>9</v>
      </c>
      <c r="D87" s="16">
        <v>72430.350000000006</v>
      </c>
      <c r="E87" s="16">
        <v>391748.44</v>
      </c>
      <c r="F87" s="63" t="s">
        <v>995</v>
      </c>
      <c r="G87" s="14">
        <f>12404.27+74004.05</f>
        <v>86408.320000000007</v>
      </c>
      <c r="H87" s="37">
        <f>+D87+D84</f>
        <v>79004.090000000011</v>
      </c>
      <c r="I87" s="37">
        <f>+H87-G87</f>
        <v>-7404.2299999999959</v>
      </c>
      <c r="J87" s="14" t="s">
        <v>1112</v>
      </c>
    </row>
    <row r="88" spans="1:10">
      <c r="A88" s="15">
        <v>42944</v>
      </c>
      <c r="B88" s="19" t="s">
        <v>988</v>
      </c>
      <c r="C88" s="16" t="s">
        <v>9</v>
      </c>
      <c r="D88" s="16">
        <v>1114.28</v>
      </c>
      <c r="E88" s="16">
        <v>319318.09000000003</v>
      </c>
      <c r="F88" s="63" t="s">
        <v>72</v>
      </c>
      <c r="G88" s="14"/>
      <c r="H88" s="14"/>
      <c r="I88" s="14"/>
      <c r="J88" s="14"/>
    </row>
    <row r="89" spans="1:10">
      <c r="A89" s="15">
        <v>42943</v>
      </c>
      <c r="B89" s="39" t="s">
        <v>984</v>
      </c>
      <c r="C89" s="16" t="s">
        <v>9</v>
      </c>
      <c r="D89" s="16">
        <v>1970</v>
      </c>
      <c r="E89" s="16">
        <v>318203.81</v>
      </c>
      <c r="F89" s="63" t="s">
        <v>1109</v>
      </c>
      <c r="G89" s="14" t="s">
        <v>180</v>
      </c>
      <c r="H89" s="14" t="s">
        <v>985</v>
      </c>
      <c r="I89" s="14"/>
      <c r="J89" s="14"/>
    </row>
    <row r="90" spans="1:10">
      <c r="A90" s="15">
        <v>42943</v>
      </c>
      <c r="B90" s="39" t="s">
        <v>989</v>
      </c>
      <c r="C90" s="16">
        <v>1415519.49</v>
      </c>
      <c r="D90" s="16" t="s">
        <v>9</v>
      </c>
      <c r="E90" s="16">
        <v>316233.81</v>
      </c>
      <c r="F90" s="63"/>
      <c r="G90" s="14"/>
      <c r="H90" s="14"/>
      <c r="I90" s="14"/>
      <c r="J90" s="14"/>
    </row>
    <row r="91" spans="1:10">
      <c r="A91" s="15">
        <v>42943</v>
      </c>
      <c r="B91" s="9" t="s">
        <v>975</v>
      </c>
      <c r="C91" s="16">
        <v>50000</v>
      </c>
      <c r="D91" s="16" t="s">
        <v>9</v>
      </c>
      <c r="E91" s="16">
        <v>1731753.3</v>
      </c>
      <c r="F91" s="63"/>
      <c r="G91" s="14"/>
      <c r="H91" s="14"/>
      <c r="I91" s="63" t="s">
        <v>1135</v>
      </c>
      <c r="J91" s="14"/>
    </row>
    <row r="92" spans="1:10">
      <c r="A92" s="15">
        <v>42943</v>
      </c>
      <c r="B92" s="9" t="s">
        <v>132</v>
      </c>
      <c r="C92" s="16" t="s">
        <v>9</v>
      </c>
      <c r="D92" s="16">
        <v>8910.98</v>
      </c>
      <c r="E92" s="16">
        <v>1781753.3</v>
      </c>
      <c r="F92" s="63" t="s">
        <v>1116</v>
      </c>
      <c r="G92" s="14" t="s">
        <v>999</v>
      </c>
      <c r="H92" s="14"/>
      <c r="I92" s="14"/>
      <c r="J92" s="14"/>
    </row>
    <row r="93" spans="1:10">
      <c r="A93" s="15">
        <v>42943</v>
      </c>
      <c r="B93" s="22" t="s">
        <v>965</v>
      </c>
      <c r="C93" s="16" t="s">
        <v>9</v>
      </c>
      <c r="D93" s="16">
        <v>113399.5</v>
      </c>
      <c r="E93" s="16">
        <v>1772842.32</v>
      </c>
      <c r="F93" s="63" t="s">
        <v>982</v>
      </c>
      <c r="G93" s="14"/>
      <c r="H93" s="14"/>
      <c r="I93" s="14"/>
      <c r="J93" s="14"/>
    </row>
    <row r="94" spans="1:10">
      <c r="A94" s="15">
        <v>42943</v>
      </c>
      <c r="B94" s="9" t="s">
        <v>961</v>
      </c>
      <c r="C94" s="16" t="s">
        <v>9</v>
      </c>
      <c r="D94" s="16">
        <v>18900</v>
      </c>
      <c r="E94" s="16">
        <v>1659442.82</v>
      </c>
      <c r="F94" s="63" t="s">
        <v>1127</v>
      </c>
      <c r="G94" s="14" t="s">
        <v>947</v>
      </c>
      <c r="H94" s="14" t="s">
        <v>994</v>
      </c>
      <c r="I94" s="14"/>
      <c r="J94" s="14"/>
    </row>
    <row r="95" spans="1:10">
      <c r="A95" s="15">
        <v>42943</v>
      </c>
      <c r="B95" s="22" t="s">
        <v>964</v>
      </c>
      <c r="C95" s="16" t="s">
        <v>9</v>
      </c>
      <c r="D95" s="16">
        <v>12231.4</v>
      </c>
      <c r="E95" s="16">
        <v>1640542.82</v>
      </c>
      <c r="F95" s="63" t="s">
        <v>983</v>
      </c>
      <c r="G95" s="14"/>
      <c r="H95" s="14"/>
      <c r="I95" s="14"/>
      <c r="J95" s="14"/>
    </row>
    <row r="96" spans="1:10">
      <c r="A96" s="15">
        <v>42943</v>
      </c>
      <c r="B96" s="9" t="s">
        <v>962</v>
      </c>
      <c r="C96" s="16">
        <v>1600.9</v>
      </c>
      <c r="D96" s="16" t="s">
        <v>9</v>
      </c>
      <c r="E96" s="16">
        <v>1628311.42</v>
      </c>
      <c r="F96" s="63"/>
      <c r="G96" s="14"/>
      <c r="H96" s="14"/>
      <c r="I96" s="14"/>
      <c r="J96" s="14"/>
    </row>
    <row r="97" spans="1:10">
      <c r="A97" s="15">
        <v>42943</v>
      </c>
      <c r="B97" s="9" t="s">
        <v>963</v>
      </c>
      <c r="C97" s="16" t="s">
        <v>9</v>
      </c>
      <c r="D97" s="16">
        <v>55000</v>
      </c>
      <c r="E97" s="16">
        <v>1629912.32</v>
      </c>
      <c r="F97" s="63"/>
      <c r="G97" s="14"/>
      <c r="H97" s="14"/>
      <c r="I97" s="14" t="s">
        <v>1060</v>
      </c>
      <c r="J97" s="14"/>
    </row>
    <row r="98" spans="1:10">
      <c r="A98" s="15">
        <v>42943</v>
      </c>
      <c r="B98" s="22" t="s">
        <v>981</v>
      </c>
      <c r="C98" s="16" t="s">
        <v>9</v>
      </c>
      <c r="D98" s="16">
        <v>241280</v>
      </c>
      <c r="E98" s="16">
        <v>1574912.32</v>
      </c>
      <c r="F98" s="63" t="s">
        <v>966</v>
      </c>
      <c r="G98" s="14"/>
      <c r="H98" s="14"/>
      <c r="I98" s="14"/>
      <c r="J98" s="14"/>
    </row>
    <row r="99" spans="1:10">
      <c r="A99" s="15">
        <v>42943</v>
      </c>
      <c r="B99" s="24" t="s">
        <v>979</v>
      </c>
      <c r="C99" s="16" t="s">
        <v>9</v>
      </c>
      <c r="D99" s="16">
        <v>14600.3</v>
      </c>
      <c r="E99" s="16">
        <v>1333632.32</v>
      </c>
      <c r="F99" s="63" t="s">
        <v>976</v>
      </c>
      <c r="G99" s="14"/>
      <c r="H99" s="14"/>
      <c r="I99" s="14" t="s">
        <v>978</v>
      </c>
      <c r="J99" s="14"/>
    </row>
    <row r="100" spans="1:10">
      <c r="A100" s="15">
        <v>42943</v>
      </c>
      <c r="B100" s="24" t="s">
        <v>980</v>
      </c>
      <c r="C100" s="16" t="s">
        <v>9</v>
      </c>
      <c r="D100" s="16">
        <v>80600.28</v>
      </c>
      <c r="E100" s="16">
        <v>1319032.02</v>
      </c>
      <c r="F100" s="63" t="s">
        <v>977</v>
      </c>
      <c r="G100" s="14"/>
      <c r="H100" s="14"/>
      <c r="I100" s="14" t="s">
        <v>978</v>
      </c>
      <c r="J100" s="14"/>
    </row>
    <row r="101" spans="1:10">
      <c r="A101" s="15">
        <v>42943</v>
      </c>
      <c r="B101" s="9" t="s">
        <v>132</v>
      </c>
      <c r="C101" s="16" t="s">
        <v>9</v>
      </c>
      <c r="D101" s="16">
        <v>1099</v>
      </c>
      <c r="E101" s="16">
        <v>1238431.74</v>
      </c>
      <c r="F101" s="63" t="s">
        <v>1044</v>
      </c>
      <c r="G101" s="14"/>
      <c r="H101" s="14"/>
      <c r="I101" s="14"/>
      <c r="J101" s="14"/>
    </row>
    <row r="102" spans="1:10">
      <c r="A102" s="15">
        <v>42943</v>
      </c>
      <c r="B102" s="9" t="s">
        <v>942</v>
      </c>
      <c r="C102" s="16" t="s">
        <v>9</v>
      </c>
      <c r="D102" s="75">
        <v>172820</v>
      </c>
      <c r="E102" s="16">
        <v>1237332.74</v>
      </c>
      <c r="F102" s="63" t="s">
        <v>1046</v>
      </c>
      <c r="G102" s="14"/>
      <c r="H102" s="14" t="s">
        <v>1006</v>
      </c>
      <c r="I102" s="14"/>
      <c r="J102" s="14"/>
    </row>
    <row r="103" spans="1:10">
      <c r="A103" s="15">
        <v>42943</v>
      </c>
      <c r="B103" s="9" t="s">
        <v>943</v>
      </c>
      <c r="C103" s="16" t="s">
        <v>9</v>
      </c>
      <c r="D103" s="16">
        <v>2920</v>
      </c>
      <c r="E103" s="16">
        <v>1064512.74</v>
      </c>
      <c r="F103" s="63" t="s">
        <v>1126</v>
      </c>
      <c r="G103" s="14" t="s">
        <v>160</v>
      </c>
      <c r="H103" s="14" t="s">
        <v>990</v>
      </c>
      <c r="I103" s="14"/>
      <c r="J103" s="14"/>
    </row>
    <row r="104" spans="1:10">
      <c r="A104" s="15">
        <v>42943</v>
      </c>
      <c r="B104" s="9" t="s">
        <v>944</v>
      </c>
      <c r="C104" s="16" t="s">
        <v>9</v>
      </c>
      <c r="D104" s="16">
        <v>35486.99</v>
      </c>
      <c r="E104" s="16">
        <v>1061592.74</v>
      </c>
      <c r="F104" s="63" t="s">
        <v>1016</v>
      </c>
      <c r="G104" s="14"/>
      <c r="H104" s="14"/>
      <c r="I104" s="14"/>
      <c r="J104" s="14"/>
    </row>
    <row r="105" spans="1:10">
      <c r="A105" s="15">
        <v>42943</v>
      </c>
      <c r="B105" s="9" t="s">
        <v>945</v>
      </c>
      <c r="C105" s="16" t="s">
        <v>9</v>
      </c>
      <c r="D105" s="16">
        <v>166973</v>
      </c>
      <c r="E105" s="16">
        <v>1026105.75</v>
      </c>
      <c r="F105" s="63" t="s">
        <v>1016</v>
      </c>
      <c r="G105" s="14"/>
      <c r="H105" s="14"/>
      <c r="I105" s="14"/>
      <c r="J105" s="14"/>
    </row>
    <row r="106" spans="1:10">
      <c r="A106" s="15">
        <v>42943</v>
      </c>
      <c r="B106" s="9" t="s">
        <v>946</v>
      </c>
      <c r="C106" s="16" t="s">
        <v>9</v>
      </c>
      <c r="D106" s="16">
        <v>235300</v>
      </c>
      <c r="E106" s="16">
        <v>859132.75</v>
      </c>
      <c r="F106" s="63" t="s">
        <v>1047</v>
      </c>
      <c r="G106" s="14" t="s">
        <v>947</v>
      </c>
      <c r="H106" s="14"/>
      <c r="I106" s="14"/>
      <c r="J106" s="14"/>
    </row>
    <row r="107" spans="1:10">
      <c r="A107" s="17">
        <v>42943</v>
      </c>
      <c r="B107" s="21" t="s">
        <v>11</v>
      </c>
      <c r="C107" s="18">
        <v>2.88</v>
      </c>
      <c r="D107" s="18" t="s">
        <v>9</v>
      </c>
      <c r="E107" s="18">
        <v>623832.75</v>
      </c>
      <c r="F107" s="63"/>
      <c r="G107" s="14"/>
      <c r="H107" s="14"/>
      <c r="I107" s="14"/>
      <c r="J107" s="14"/>
    </row>
    <row r="108" spans="1:10">
      <c r="A108" s="17">
        <v>42943</v>
      </c>
      <c r="B108" s="20" t="s">
        <v>12</v>
      </c>
      <c r="C108" s="18">
        <v>18</v>
      </c>
      <c r="D108" s="18" t="s">
        <v>9</v>
      </c>
      <c r="E108" s="18">
        <v>623835.63</v>
      </c>
      <c r="F108" s="63"/>
      <c r="G108" s="14"/>
      <c r="H108" s="14"/>
      <c r="I108" s="14"/>
      <c r="J108" s="14"/>
    </row>
    <row r="109" spans="1:10">
      <c r="A109" s="15">
        <v>42943</v>
      </c>
      <c r="B109" s="9" t="s">
        <v>13</v>
      </c>
      <c r="C109" s="16" t="s">
        <v>9</v>
      </c>
      <c r="D109" s="16">
        <v>3441.96</v>
      </c>
      <c r="E109" s="16">
        <v>623853.63</v>
      </c>
      <c r="F109" s="63" t="s">
        <v>948</v>
      </c>
      <c r="G109" s="14"/>
      <c r="H109" s="14"/>
      <c r="I109" s="14"/>
      <c r="J109" s="14"/>
    </row>
    <row r="110" spans="1:10">
      <c r="A110" s="17">
        <v>42943</v>
      </c>
      <c r="B110" s="21" t="s">
        <v>14</v>
      </c>
      <c r="C110" s="18">
        <v>29.24</v>
      </c>
      <c r="D110" s="18" t="s">
        <v>9</v>
      </c>
      <c r="E110" s="18">
        <v>620411.67000000004</v>
      </c>
      <c r="F110" s="63"/>
      <c r="G110" s="14"/>
      <c r="H110" s="14"/>
      <c r="I110" s="14"/>
      <c r="J110" s="14"/>
    </row>
    <row r="111" spans="1:10">
      <c r="A111" s="17">
        <v>42943</v>
      </c>
      <c r="B111" s="20" t="s">
        <v>15</v>
      </c>
      <c r="C111" s="18">
        <v>182.72</v>
      </c>
      <c r="D111" s="18" t="s">
        <v>9</v>
      </c>
      <c r="E111" s="18">
        <v>620440.91</v>
      </c>
      <c r="F111" s="63"/>
      <c r="G111" s="37"/>
      <c r="H111" s="37"/>
      <c r="I111" s="14"/>
      <c r="J111" s="14"/>
    </row>
    <row r="112" spans="1:10">
      <c r="A112" s="15">
        <v>42943</v>
      </c>
      <c r="B112" s="9" t="s">
        <v>16</v>
      </c>
      <c r="C112" s="16" t="s">
        <v>9</v>
      </c>
      <c r="D112" s="16">
        <v>7677.99</v>
      </c>
      <c r="E112" s="16">
        <v>620623.63</v>
      </c>
      <c r="F112" s="63" t="s">
        <v>948</v>
      </c>
      <c r="G112" s="14"/>
      <c r="H112" s="14"/>
      <c r="I112" s="14"/>
      <c r="J112" s="14"/>
    </row>
    <row r="113" spans="1:10">
      <c r="A113" s="15">
        <v>42943</v>
      </c>
      <c r="B113" s="22" t="s">
        <v>938</v>
      </c>
      <c r="C113" s="16" t="s">
        <v>9</v>
      </c>
      <c r="D113" s="16">
        <v>13872.71</v>
      </c>
      <c r="E113" s="16">
        <v>612945.64</v>
      </c>
      <c r="F113" s="63" t="s">
        <v>1110</v>
      </c>
      <c r="G113" s="14"/>
      <c r="H113" s="14"/>
      <c r="I113" s="14"/>
      <c r="J113" s="14"/>
    </row>
    <row r="114" spans="1:10">
      <c r="A114" s="15">
        <v>42943</v>
      </c>
      <c r="B114" s="22" t="s">
        <v>939</v>
      </c>
      <c r="C114" s="16" t="s">
        <v>9</v>
      </c>
      <c r="D114" s="16">
        <v>24555.599999999999</v>
      </c>
      <c r="E114" s="16">
        <v>599072.93000000005</v>
      </c>
      <c r="F114" s="63" t="s">
        <v>1111</v>
      </c>
      <c r="G114" s="14"/>
      <c r="H114" s="14"/>
      <c r="I114" s="14"/>
      <c r="J114" s="14"/>
    </row>
    <row r="115" spans="1:10">
      <c r="A115" s="15">
        <v>42943</v>
      </c>
      <c r="B115" s="9" t="s">
        <v>940</v>
      </c>
      <c r="C115" s="16" t="s">
        <v>9</v>
      </c>
      <c r="D115" s="16">
        <v>63611.43</v>
      </c>
      <c r="E115" s="16">
        <v>574517.32999999996</v>
      </c>
      <c r="F115" s="63" t="s">
        <v>1128</v>
      </c>
      <c r="G115" s="14" t="s">
        <v>992</v>
      </c>
      <c r="H115" s="14" t="s">
        <v>991</v>
      </c>
      <c r="I115" s="14"/>
      <c r="J115" s="14"/>
    </row>
    <row r="116" spans="1:10">
      <c r="A116" s="15">
        <v>42942</v>
      </c>
      <c r="B116" s="9" t="s">
        <v>941</v>
      </c>
      <c r="C116" s="16" t="s">
        <v>9</v>
      </c>
      <c r="D116" s="16">
        <v>4620</v>
      </c>
      <c r="E116" s="16">
        <v>510905.9</v>
      </c>
      <c r="F116" s="63" t="s">
        <v>1121</v>
      </c>
      <c r="G116" s="14"/>
      <c r="H116" s="14"/>
      <c r="I116" s="14"/>
      <c r="J116" s="14"/>
    </row>
    <row r="117" spans="1:10">
      <c r="A117" s="15">
        <v>42942</v>
      </c>
      <c r="B117" s="9" t="s">
        <v>931</v>
      </c>
      <c r="C117" s="16" t="s">
        <v>9</v>
      </c>
      <c r="D117" s="16">
        <v>1969</v>
      </c>
      <c r="E117" s="16">
        <v>506285.9</v>
      </c>
      <c r="F117" s="63" t="s">
        <v>1120</v>
      </c>
      <c r="G117" s="14" t="s">
        <v>1004</v>
      </c>
      <c r="H117" s="14" t="s">
        <v>1005</v>
      </c>
      <c r="I117" s="14"/>
      <c r="J117" s="14"/>
    </row>
    <row r="118" spans="1:10">
      <c r="A118" s="15">
        <v>42942</v>
      </c>
      <c r="B118" s="9" t="s">
        <v>932</v>
      </c>
      <c r="C118" s="16" t="s">
        <v>9</v>
      </c>
      <c r="D118" s="16">
        <v>3239</v>
      </c>
      <c r="E118" s="16">
        <v>504316.9</v>
      </c>
      <c r="F118" s="63" t="s">
        <v>1146</v>
      </c>
      <c r="G118" s="14"/>
      <c r="H118" s="14"/>
      <c r="I118" s="14"/>
      <c r="J118" s="14"/>
    </row>
    <row r="119" spans="1:10">
      <c r="A119" s="15">
        <v>42942</v>
      </c>
      <c r="B119" s="9" t="s">
        <v>933</v>
      </c>
      <c r="C119" s="16" t="s">
        <v>9</v>
      </c>
      <c r="D119" s="16">
        <v>2612</v>
      </c>
      <c r="E119" s="16">
        <v>501077.9</v>
      </c>
      <c r="F119" s="63" t="s">
        <v>1105</v>
      </c>
      <c r="G119" s="14" t="s">
        <v>766</v>
      </c>
      <c r="H119" s="14"/>
      <c r="I119" s="14"/>
      <c r="J119" s="14" t="s">
        <v>260</v>
      </c>
    </row>
    <row r="120" spans="1:10">
      <c r="A120" s="15">
        <v>42942</v>
      </c>
      <c r="B120" s="9" t="s">
        <v>936</v>
      </c>
      <c r="C120" s="16" t="s">
        <v>9</v>
      </c>
      <c r="D120" s="16">
        <v>266122.02</v>
      </c>
      <c r="E120" s="16">
        <v>498465.9</v>
      </c>
      <c r="F120" s="63"/>
      <c r="G120" s="14"/>
      <c r="H120" s="14"/>
      <c r="I120" s="14"/>
      <c r="J120" s="14"/>
    </row>
    <row r="121" spans="1:10">
      <c r="A121" s="55">
        <v>42942</v>
      </c>
      <c r="B121" s="40" t="s">
        <v>929</v>
      </c>
      <c r="C121" s="16" t="s">
        <v>9</v>
      </c>
      <c r="D121" s="16">
        <v>87440.08</v>
      </c>
      <c r="E121" s="16">
        <v>232343.88</v>
      </c>
      <c r="F121" s="63" t="s">
        <v>937</v>
      </c>
      <c r="G121" s="14"/>
      <c r="H121" s="14"/>
      <c r="I121" s="14"/>
      <c r="J121" s="14"/>
    </row>
    <row r="122" spans="1:10">
      <c r="A122" s="55">
        <v>42942</v>
      </c>
      <c r="B122" s="39" t="s">
        <v>927</v>
      </c>
      <c r="C122" s="16">
        <v>1233366</v>
      </c>
      <c r="D122" s="16" t="s">
        <v>9</v>
      </c>
      <c r="E122" s="16">
        <v>144903.79999999999</v>
      </c>
      <c r="F122" s="63"/>
      <c r="G122" s="14"/>
      <c r="H122" s="14"/>
      <c r="I122" s="14"/>
      <c r="J122" s="14"/>
    </row>
    <row r="123" spans="1:10">
      <c r="A123" s="55">
        <v>42942</v>
      </c>
      <c r="B123" s="39" t="s">
        <v>928</v>
      </c>
      <c r="C123" s="16" t="s">
        <v>9</v>
      </c>
      <c r="D123" s="16">
        <v>4465</v>
      </c>
      <c r="E123" s="16">
        <v>1378269.8</v>
      </c>
      <c r="F123" s="63" t="s">
        <v>1045</v>
      </c>
      <c r="G123" s="14" t="s">
        <v>935</v>
      </c>
      <c r="H123" s="14" t="s">
        <v>934</v>
      </c>
      <c r="I123" s="14"/>
      <c r="J123" s="14"/>
    </row>
    <row r="124" spans="1:10">
      <c r="A124" s="55">
        <v>42942</v>
      </c>
      <c r="B124" s="39" t="s">
        <v>930</v>
      </c>
      <c r="C124" s="16" t="s">
        <v>9</v>
      </c>
      <c r="D124" s="16">
        <v>8900</v>
      </c>
      <c r="E124" s="16">
        <v>1373804.8</v>
      </c>
      <c r="F124" s="63"/>
      <c r="G124" s="14"/>
      <c r="H124" s="14"/>
      <c r="I124" s="14"/>
      <c r="J124" s="14"/>
    </row>
    <row r="125" spans="1:10">
      <c r="A125" s="55">
        <v>42942</v>
      </c>
      <c r="B125" s="24" t="s">
        <v>926</v>
      </c>
      <c r="C125" s="31" t="s">
        <v>9</v>
      </c>
      <c r="D125" s="31">
        <v>441891.06</v>
      </c>
      <c r="E125" s="31">
        <v>1364904.8</v>
      </c>
      <c r="F125" s="63" t="s">
        <v>915</v>
      </c>
      <c r="G125" s="14"/>
      <c r="H125" s="14"/>
      <c r="I125" s="14" t="s">
        <v>916</v>
      </c>
      <c r="J125" s="14"/>
    </row>
    <row r="126" spans="1:10">
      <c r="A126" s="55">
        <v>42942</v>
      </c>
      <c r="B126" s="9" t="s">
        <v>884</v>
      </c>
      <c r="C126" s="31" t="s">
        <v>9</v>
      </c>
      <c r="D126" s="31">
        <v>10075.17</v>
      </c>
      <c r="E126" s="31">
        <v>923013.74</v>
      </c>
      <c r="F126" s="63" t="s">
        <v>1107</v>
      </c>
      <c r="G126" s="14"/>
      <c r="H126" s="14"/>
      <c r="I126" s="14"/>
      <c r="J126" s="14"/>
    </row>
    <row r="127" spans="1:10">
      <c r="A127" s="55">
        <v>42942</v>
      </c>
      <c r="B127" s="9" t="s">
        <v>885</v>
      </c>
      <c r="C127" s="31" t="s">
        <v>9</v>
      </c>
      <c r="D127" s="31">
        <v>137000</v>
      </c>
      <c r="E127" s="31">
        <v>912938.57</v>
      </c>
      <c r="F127" s="63" t="s">
        <v>806</v>
      </c>
      <c r="G127" s="14"/>
      <c r="H127" s="14"/>
      <c r="I127" s="14" t="s">
        <v>960</v>
      </c>
      <c r="J127" s="14"/>
    </row>
    <row r="128" spans="1:10">
      <c r="A128" s="55">
        <v>42942</v>
      </c>
      <c r="B128" s="9" t="s">
        <v>67</v>
      </c>
      <c r="C128" s="31">
        <v>41300.230000000003</v>
      </c>
      <c r="D128" s="31" t="s">
        <v>9</v>
      </c>
      <c r="E128" s="31">
        <v>775938.57</v>
      </c>
      <c r="F128" s="63"/>
      <c r="G128" s="14"/>
      <c r="H128" s="14"/>
      <c r="I128" s="14"/>
      <c r="J128" s="14"/>
    </row>
    <row r="129" spans="1:10">
      <c r="A129" s="55">
        <v>42942</v>
      </c>
      <c r="B129" s="9" t="s">
        <v>67</v>
      </c>
      <c r="C129" s="31">
        <v>38156.85</v>
      </c>
      <c r="D129" s="31" t="s">
        <v>9</v>
      </c>
      <c r="E129" s="31">
        <v>817238.8</v>
      </c>
      <c r="F129" s="63"/>
      <c r="G129" s="14"/>
      <c r="H129" s="14"/>
      <c r="I129" s="14"/>
      <c r="J129" s="14"/>
    </row>
    <row r="130" spans="1:10">
      <c r="A130" s="55">
        <v>42942</v>
      </c>
      <c r="B130" s="9" t="s">
        <v>67</v>
      </c>
      <c r="C130" s="31">
        <v>35512.35</v>
      </c>
      <c r="D130" s="31" t="s">
        <v>9</v>
      </c>
      <c r="E130" s="31">
        <v>855395.65</v>
      </c>
      <c r="F130" s="63"/>
      <c r="G130" s="14"/>
      <c r="H130" s="14"/>
      <c r="I130" s="14"/>
      <c r="J130" s="14"/>
    </row>
    <row r="131" spans="1:10">
      <c r="A131" s="55">
        <v>42942</v>
      </c>
      <c r="B131" s="9" t="s">
        <v>886</v>
      </c>
      <c r="C131" s="31">
        <v>5374.22</v>
      </c>
      <c r="D131" s="31" t="s">
        <v>9</v>
      </c>
      <c r="E131" s="31">
        <v>890908</v>
      </c>
      <c r="F131" s="63"/>
      <c r="G131" s="14"/>
      <c r="H131" s="14"/>
      <c r="I131" s="14"/>
      <c r="J131" s="14"/>
    </row>
    <row r="132" spans="1:10">
      <c r="A132" s="55">
        <v>42942</v>
      </c>
      <c r="B132" s="9" t="s">
        <v>887</v>
      </c>
      <c r="C132" s="31">
        <v>5000</v>
      </c>
      <c r="D132" s="31" t="s">
        <v>9</v>
      </c>
      <c r="E132" s="31">
        <v>896282.22</v>
      </c>
      <c r="F132" s="63"/>
      <c r="G132" s="14"/>
      <c r="H132" s="14"/>
      <c r="I132" s="14"/>
      <c r="J132" s="14"/>
    </row>
    <row r="133" spans="1:10">
      <c r="A133" s="55">
        <v>42942</v>
      </c>
      <c r="B133" s="9" t="s">
        <v>917</v>
      </c>
      <c r="C133" s="31">
        <v>4523.04</v>
      </c>
      <c r="D133" s="31" t="s">
        <v>9</v>
      </c>
      <c r="E133" s="31">
        <v>901282.22</v>
      </c>
      <c r="F133" s="63"/>
      <c r="G133" s="14"/>
      <c r="H133" s="14"/>
      <c r="I133" s="14"/>
      <c r="J133" s="14"/>
    </row>
    <row r="134" spans="1:10">
      <c r="A134" s="55">
        <v>42942</v>
      </c>
      <c r="B134" s="9" t="s">
        <v>920</v>
      </c>
      <c r="C134" s="31">
        <v>30890.41</v>
      </c>
      <c r="D134" s="31" t="s">
        <v>9</v>
      </c>
      <c r="E134" s="31">
        <v>905805.26</v>
      </c>
      <c r="F134" s="63"/>
      <c r="G134" s="14"/>
      <c r="H134" s="14"/>
      <c r="I134" s="14"/>
      <c r="J134" s="14"/>
    </row>
    <row r="135" spans="1:10">
      <c r="A135" s="55">
        <v>42942</v>
      </c>
      <c r="B135" s="9" t="s">
        <v>919</v>
      </c>
      <c r="C135" s="31">
        <v>6628.56</v>
      </c>
      <c r="D135" s="31" t="s">
        <v>9</v>
      </c>
      <c r="E135" s="31">
        <v>936695.67</v>
      </c>
      <c r="F135" s="63"/>
      <c r="G135" s="14"/>
      <c r="H135" s="14"/>
      <c r="I135" s="14"/>
      <c r="J135" s="14"/>
    </row>
    <row r="136" spans="1:10">
      <c r="A136" s="55">
        <v>42942</v>
      </c>
      <c r="B136" s="9" t="s">
        <v>918</v>
      </c>
      <c r="C136" s="31">
        <v>4346.05</v>
      </c>
      <c r="D136" s="31" t="s">
        <v>9</v>
      </c>
      <c r="E136" s="31">
        <v>943324.23</v>
      </c>
      <c r="F136" s="63"/>
      <c r="G136" s="14"/>
      <c r="H136" s="14"/>
      <c r="I136" s="14"/>
      <c r="J136" s="14"/>
    </row>
    <row r="137" spans="1:10">
      <c r="A137" s="55">
        <v>42942</v>
      </c>
      <c r="B137" s="9" t="s">
        <v>888</v>
      </c>
      <c r="C137" s="31">
        <v>5080</v>
      </c>
      <c r="D137" s="31" t="s">
        <v>9</v>
      </c>
      <c r="E137" s="31">
        <v>947670.28</v>
      </c>
      <c r="F137" s="63"/>
      <c r="G137" s="14"/>
      <c r="H137" s="14"/>
      <c r="I137" s="14"/>
      <c r="J137" s="14"/>
    </row>
    <row r="138" spans="1:10">
      <c r="A138" s="55">
        <v>42942</v>
      </c>
      <c r="B138" s="9" t="s">
        <v>921</v>
      </c>
      <c r="C138" s="31">
        <v>1136.8</v>
      </c>
      <c r="D138" s="31" t="s">
        <v>9</v>
      </c>
      <c r="E138" s="31">
        <v>952750.28</v>
      </c>
      <c r="F138" s="63"/>
      <c r="G138" s="14"/>
      <c r="H138" s="14"/>
      <c r="I138" s="14"/>
      <c r="J138" s="14"/>
    </row>
    <row r="139" spans="1:10">
      <c r="A139" s="55">
        <v>42942</v>
      </c>
      <c r="B139" s="9" t="s">
        <v>922</v>
      </c>
      <c r="C139" s="31">
        <v>1000</v>
      </c>
      <c r="D139" s="31" t="s">
        <v>9</v>
      </c>
      <c r="E139" s="31">
        <v>953887.08</v>
      </c>
      <c r="F139" s="63"/>
      <c r="G139" s="14"/>
      <c r="H139" s="14"/>
      <c r="I139" s="14"/>
      <c r="J139" s="14"/>
    </row>
    <row r="140" spans="1:10">
      <c r="A140" s="55">
        <v>42942</v>
      </c>
      <c r="B140" s="9" t="s">
        <v>889</v>
      </c>
      <c r="C140" s="31">
        <v>16131.01</v>
      </c>
      <c r="D140" s="31" t="s">
        <v>9</v>
      </c>
      <c r="E140" s="31">
        <v>954887.08</v>
      </c>
      <c r="F140" s="63"/>
      <c r="G140" s="14"/>
      <c r="H140" s="14"/>
      <c r="I140" s="14"/>
      <c r="J140" s="14"/>
    </row>
    <row r="141" spans="1:10">
      <c r="A141" s="55">
        <v>42942</v>
      </c>
      <c r="B141" s="9" t="s">
        <v>890</v>
      </c>
      <c r="C141" s="31">
        <v>5510</v>
      </c>
      <c r="D141" s="31" t="s">
        <v>9</v>
      </c>
      <c r="E141" s="31">
        <v>971018.09</v>
      </c>
      <c r="F141" s="63"/>
      <c r="G141" s="14"/>
      <c r="H141" s="14"/>
      <c r="I141" s="14"/>
      <c r="J141" s="14"/>
    </row>
    <row r="142" spans="1:10">
      <c r="A142" s="55">
        <v>42942</v>
      </c>
      <c r="B142" s="9" t="s">
        <v>923</v>
      </c>
      <c r="C142" s="31">
        <v>3306</v>
      </c>
      <c r="D142" s="31" t="s">
        <v>9</v>
      </c>
      <c r="E142" s="31">
        <v>976528.09</v>
      </c>
      <c r="F142" s="63"/>
      <c r="G142" s="14"/>
      <c r="H142" s="14"/>
      <c r="I142" s="14"/>
      <c r="J142" s="14"/>
    </row>
    <row r="143" spans="1:10">
      <c r="A143" s="55">
        <v>42942</v>
      </c>
      <c r="B143" s="9" t="s">
        <v>924</v>
      </c>
      <c r="C143" s="31">
        <v>5533.2</v>
      </c>
      <c r="D143" s="31" t="s">
        <v>9</v>
      </c>
      <c r="E143" s="31">
        <v>979834.09</v>
      </c>
      <c r="F143" s="63"/>
      <c r="G143" s="14"/>
      <c r="H143" s="14"/>
      <c r="I143" s="14"/>
      <c r="J143" s="14"/>
    </row>
    <row r="144" spans="1:10">
      <c r="A144" s="55">
        <v>42942</v>
      </c>
      <c r="B144" s="9" t="s">
        <v>891</v>
      </c>
      <c r="C144" s="31">
        <v>347388.7</v>
      </c>
      <c r="D144" s="31" t="s">
        <v>9</v>
      </c>
      <c r="E144" s="31">
        <v>985367.29</v>
      </c>
      <c r="F144" s="63"/>
      <c r="G144" s="14"/>
      <c r="H144" s="14"/>
      <c r="I144" s="14"/>
      <c r="J144" s="14"/>
    </row>
    <row r="145" spans="1:10">
      <c r="A145" s="55">
        <v>42942</v>
      </c>
      <c r="B145" s="9" t="s">
        <v>892</v>
      </c>
      <c r="C145" s="31">
        <v>50000</v>
      </c>
      <c r="D145" s="31" t="s">
        <v>9</v>
      </c>
      <c r="E145" s="31">
        <v>1332755.99</v>
      </c>
      <c r="F145" s="63"/>
      <c r="G145" s="14"/>
      <c r="H145" s="14"/>
      <c r="I145" s="14"/>
      <c r="J145" s="14"/>
    </row>
    <row r="146" spans="1:10">
      <c r="A146" s="55">
        <v>42942</v>
      </c>
      <c r="B146" s="9" t="s">
        <v>893</v>
      </c>
      <c r="C146" s="31">
        <v>20000</v>
      </c>
      <c r="D146" s="31" t="s">
        <v>9</v>
      </c>
      <c r="E146" s="31">
        <v>1382755.99</v>
      </c>
      <c r="F146" s="63"/>
      <c r="G146" s="14"/>
      <c r="H146" s="14"/>
      <c r="I146" s="14"/>
      <c r="J146" s="14"/>
    </row>
    <row r="147" spans="1:10">
      <c r="A147" s="55">
        <v>42942</v>
      </c>
      <c r="B147" s="9" t="s">
        <v>894</v>
      </c>
      <c r="C147" s="31">
        <v>8181.6</v>
      </c>
      <c r="D147" s="31" t="s">
        <v>9</v>
      </c>
      <c r="E147" s="31">
        <v>1402755.99</v>
      </c>
      <c r="F147" s="63"/>
      <c r="G147" s="14"/>
      <c r="H147" s="14"/>
      <c r="I147" s="14"/>
      <c r="J147" s="14"/>
    </row>
    <row r="148" spans="1:10">
      <c r="A148" s="55">
        <v>42942</v>
      </c>
      <c r="B148" s="9" t="s">
        <v>895</v>
      </c>
      <c r="C148" s="31">
        <v>3600.01</v>
      </c>
      <c r="D148" s="31" t="s">
        <v>9</v>
      </c>
      <c r="E148" s="31">
        <v>1410937.59</v>
      </c>
      <c r="F148" s="63"/>
      <c r="G148" s="14"/>
      <c r="H148" s="14"/>
      <c r="I148" s="14"/>
      <c r="J148" s="14"/>
    </row>
    <row r="149" spans="1:10">
      <c r="A149" s="55">
        <v>42942</v>
      </c>
      <c r="B149" s="9" t="s">
        <v>896</v>
      </c>
      <c r="C149" s="31">
        <v>8584</v>
      </c>
      <c r="D149" s="31" t="s">
        <v>9</v>
      </c>
      <c r="E149" s="31">
        <v>1414537.6</v>
      </c>
      <c r="F149" s="63"/>
      <c r="G149" s="14"/>
      <c r="H149" s="14"/>
      <c r="I149" s="14"/>
      <c r="J149" s="14"/>
    </row>
    <row r="150" spans="1:10">
      <c r="A150" s="55">
        <v>42942</v>
      </c>
      <c r="B150" s="9" t="s">
        <v>897</v>
      </c>
      <c r="C150" s="31">
        <v>5250</v>
      </c>
      <c r="D150" s="31" t="s">
        <v>9</v>
      </c>
      <c r="E150" s="31">
        <v>1423121.6</v>
      </c>
      <c r="F150" s="63"/>
      <c r="G150" s="14"/>
      <c r="H150" s="14"/>
      <c r="I150" s="14"/>
      <c r="J150" s="14"/>
    </row>
    <row r="151" spans="1:10">
      <c r="A151" s="55">
        <v>42942</v>
      </c>
      <c r="B151" s="9" t="s">
        <v>898</v>
      </c>
      <c r="C151" s="31">
        <v>3539.55</v>
      </c>
      <c r="D151" s="31" t="s">
        <v>9</v>
      </c>
      <c r="E151" s="31">
        <v>1428371.6</v>
      </c>
      <c r="F151" s="63"/>
      <c r="G151" s="14"/>
      <c r="H151" s="14"/>
      <c r="I151" s="14"/>
      <c r="J151" s="14"/>
    </row>
    <row r="152" spans="1:10">
      <c r="A152" s="55">
        <v>42942</v>
      </c>
      <c r="B152" s="9" t="s">
        <v>899</v>
      </c>
      <c r="C152" s="31">
        <v>113200</v>
      </c>
      <c r="D152" s="31" t="s">
        <v>9</v>
      </c>
      <c r="E152" s="31">
        <v>1431911.15</v>
      </c>
      <c r="F152" s="63"/>
      <c r="G152" s="14"/>
      <c r="H152" s="14"/>
      <c r="I152" s="14"/>
      <c r="J152" s="14"/>
    </row>
    <row r="153" spans="1:10">
      <c r="A153" s="55">
        <v>42942</v>
      </c>
      <c r="B153" s="9" t="s">
        <v>900</v>
      </c>
      <c r="C153" s="31">
        <v>3982.1</v>
      </c>
      <c r="D153" s="31" t="s">
        <v>9</v>
      </c>
      <c r="E153" s="31">
        <v>1545111.15</v>
      </c>
      <c r="F153" s="63"/>
      <c r="G153" s="14"/>
      <c r="H153" s="14"/>
      <c r="I153" s="14"/>
      <c r="J153" s="14"/>
    </row>
    <row r="154" spans="1:10">
      <c r="A154" s="55">
        <v>42942</v>
      </c>
      <c r="B154" s="9" t="s">
        <v>901</v>
      </c>
      <c r="C154" s="31">
        <v>500</v>
      </c>
      <c r="D154" s="31" t="s">
        <v>9</v>
      </c>
      <c r="E154" s="31">
        <v>1549093.25</v>
      </c>
      <c r="F154" s="63"/>
      <c r="G154" s="14"/>
      <c r="H154" s="14"/>
      <c r="I154" s="14"/>
      <c r="J154" s="14"/>
    </row>
    <row r="155" spans="1:10">
      <c r="A155" s="55">
        <v>42942</v>
      </c>
      <c r="B155" s="9" t="s">
        <v>902</v>
      </c>
      <c r="C155" s="31">
        <v>649.99</v>
      </c>
      <c r="D155" s="31" t="s">
        <v>9</v>
      </c>
      <c r="E155" s="31">
        <v>1549593.25</v>
      </c>
      <c r="F155" s="63"/>
      <c r="G155" s="14"/>
      <c r="H155" s="14"/>
      <c r="I155" s="14"/>
      <c r="J155" s="14"/>
    </row>
    <row r="156" spans="1:10">
      <c r="A156" s="55">
        <v>42942</v>
      </c>
      <c r="B156" s="9" t="s">
        <v>903</v>
      </c>
      <c r="C156" s="31">
        <v>2376</v>
      </c>
      <c r="D156" s="31" t="s">
        <v>9</v>
      </c>
      <c r="E156" s="31">
        <v>1550243.24</v>
      </c>
      <c r="F156" s="63"/>
      <c r="G156" s="14"/>
      <c r="H156" s="14"/>
      <c r="I156" s="14"/>
      <c r="J156" s="14"/>
    </row>
    <row r="157" spans="1:10">
      <c r="A157" s="55">
        <v>42942</v>
      </c>
      <c r="B157" s="9" t="s">
        <v>904</v>
      </c>
      <c r="C157" s="31">
        <v>20316.59</v>
      </c>
      <c r="D157" s="31" t="s">
        <v>9</v>
      </c>
      <c r="E157" s="31">
        <v>1552619.24</v>
      </c>
      <c r="F157" s="63"/>
      <c r="G157" s="14"/>
      <c r="H157" s="14"/>
      <c r="I157" s="14"/>
      <c r="J157" s="14"/>
    </row>
    <row r="158" spans="1:10">
      <c r="A158" s="55">
        <v>42942</v>
      </c>
      <c r="B158" s="9" t="s">
        <v>905</v>
      </c>
      <c r="C158" s="31">
        <v>4004</v>
      </c>
      <c r="D158" s="31" t="s">
        <v>9</v>
      </c>
      <c r="E158" s="31">
        <v>1572935.83</v>
      </c>
      <c r="F158" s="63"/>
      <c r="G158" s="14"/>
      <c r="H158" s="14"/>
      <c r="I158" s="14"/>
      <c r="J158" s="14"/>
    </row>
    <row r="159" spans="1:10">
      <c r="A159" s="55">
        <v>42942</v>
      </c>
      <c r="B159" s="9" t="s">
        <v>906</v>
      </c>
      <c r="C159" s="31">
        <v>21700</v>
      </c>
      <c r="D159" s="31" t="s">
        <v>9</v>
      </c>
      <c r="E159" s="31">
        <v>1576939.83</v>
      </c>
      <c r="F159" s="63"/>
      <c r="G159" s="14"/>
      <c r="H159" s="14"/>
      <c r="I159" s="14"/>
      <c r="J159" s="14"/>
    </row>
    <row r="160" spans="1:10">
      <c r="A160" s="55">
        <v>42942</v>
      </c>
      <c r="B160" s="9" t="s">
        <v>907</v>
      </c>
      <c r="C160" s="31">
        <v>8526</v>
      </c>
      <c r="D160" s="31" t="s">
        <v>9</v>
      </c>
      <c r="E160" s="31">
        <v>1598639.83</v>
      </c>
      <c r="F160" s="63"/>
      <c r="G160" s="14"/>
      <c r="H160" s="14"/>
      <c r="I160" s="14"/>
      <c r="J160" s="14"/>
    </row>
    <row r="161" spans="1:10">
      <c r="A161" s="55">
        <v>42942</v>
      </c>
      <c r="B161" s="9" t="s">
        <v>908</v>
      </c>
      <c r="C161" s="31">
        <v>574663.91</v>
      </c>
      <c r="D161" s="31" t="s">
        <v>9</v>
      </c>
      <c r="E161" s="31">
        <v>1607165.83</v>
      </c>
      <c r="F161" s="63"/>
      <c r="G161" s="14"/>
      <c r="H161" s="14"/>
      <c r="I161" s="14"/>
      <c r="J161" s="14"/>
    </row>
    <row r="162" spans="1:10">
      <c r="A162" s="55">
        <v>42942</v>
      </c>
      <c r="B162" s="9" t="s">
        <v>909</v>
      </c>
      <c r="C162" s="31">
        <v>15730.8</v>
      </c>
      <c r="D162" s="31" t="s">
        <v>9</v>
      </c>
      <c r="E162" s="31">
        <v>2181829.7400000002</v>
      </c>
      <c r="F162" s="63"/>
      <c r="G162" s="14"/>
      <c r="H162" s="14"/>
      <c r="I162" s="14"/>
      <c r="J162" s="14"/>
    </row>
    <row r="163" spans="1:10">
      <c r="A163" s="55">
        <v>42942</v>
      </c>
      <c r="B163" s="9" t="s">
        <v>910</v>
      </c>
      <c r="C163" s="31">
        <v>11217.15</v>
      </c>
      <c r="D163" s="31" t="s">
        <v>9</v>
      </c>
      <c r="E163" s="31">
        <v>2197560.54</v>
      </c>
      <c r="F163" s="63"/>
      <c r="G163" s="14"/>
      <c r="H163" s="14"/>
      <c r="I163" s="14"/>
      <c r="J163" s="14"/>
    </row>
    <row r="164" spans="1:10">
      <c r="A164" s="55">
        <v>42942</v>
      </c>
      <c r="B164" s="9" t="s">
        <v>911</v>
      </c>
      <c r="C164" s="31">
        <v>8946.77</v>
      </c>
      <c r="D164" s="31" t="s">
        <v>9</v>
      </c>
      <c r="E164" s="31">
        <v>2208777.69</v>
      </c>
      <c r="F164" s="63"/>
      <c r="G164" s="14"/>
      <c r="H164" s="14"/>
      <c r="I164" s="14"/>
      <c r="J164" s="14"/>
    </row>
    <row r="165" spans="1:10">
      <c r="A165" s="73">
        <v>42942</v>
      </c>
      <c r="B165" s="72" t="s">
        <v>912</v>
      </c>
      <c r="C165" s="74">
        <v>100000</v>
      </c>
      <c r="D165" s="74" t="s">
        <v>9</v>
      </c>
      <c r="E165" s="74">
        <v>2217724.46</v>
      </c>
      <c r="F165" s="63"/>
      <c r="G165" s="14"/>
      <c r="H165" s="14"/>
      <c r="I165" s="14"/>
      <c r="J165" s="14"/>
    </row>
    <row r="166" spans="1:10">
      <c r="A166" s="55">
        <v>42942</v>
      </c>
      <c r="B166" s="64" t="s">
        <v>913</v>
      </c>
      <c r="C166" s="31">
        <v>5000</v>
      </c>
      <c r="D166" s="31" t="s">
        <v>9</v>
      </c>
      <c r="E166" s="31">
        <v>2317724.46</v>
      </c>
      <c r="F166" s="63" t="s">
        <v>295</v>
      </c>
      <c r="G166" s="14"/>
      <c r="H166" s="14"/>
      <c r="I166" s="14"/>
      <c r="J166" s="14"/>
    </row>
    <row r="167" spans="1:10">
      <c r="A167" s="55">
        <v>42942</v>
      </c>
      <c r="B167" s="9" t="s">
        <v>132</v>
      </c>
      <c r="C167" s="31" t="s">
        <v>9</v>
      </c>
      <c r="D167" s="31">
        <v>20000</v>
      </c>
      <c r="E167" s="31">
        <v>2322724.46</v>
      </c>
      <c r="F167" s="63" t="s">
        <v>1042</v>
      </c>
      <c r="G167" s="14"/>
      <c r="H167" s="14"/>
      <c r="I167" s="14"/>
      <c r="J167" s="14"/>
    </row>
    <row r="168" spans="1:10">
      <c r="A168" s="55">
        <v>42942</v>
      </c>
      <c r="B168" s="9" t="s">
        <v>914</v>
      </c>
      <c r="C168" s="31">
        <v>799.44</v>
      </c>
      <c r="D168" s="31" t="s">
        <v>9</v>
      </c>
      <c r="E168" s="31">
        <v>2302724.46</v>
      </c>
      <c r="F168" s="63"/>
      <c r="G168" s="14"/>
      <c r="H168" s="14"/>
      <c r="I168" s="14" t="s">
        <v>956</v>
      </c>
      <c r="J168" s="14"/>
    </row>
    <row r="169" spans="1:10">
      <c r="A169" s="15">
        <v>42942</v>
      </c>
      <c r="B169" s="9" t="s">
        <v>860</v>
      </c>
      <c r="C169" s="16" t="s">
        <v>9</v>
      </c>
      <c r="D169" s="16">
        <v>61940.6</v>
      </c>
      <c r="E169" s="16">
        <v>2303523.9</v>
      </c>
      <c r="F169" s="63" t="s">
        <v>1025</v>
      </c>
      <c r="G169" s="14"/>
      <c r="H169" s="14"/>
      <c r="I169" s="14"/>
      <c r="J169" s="14"/>
    </row>
    <row r="170" spans="1:10">
      <c r="A170" s="15">
        <v>42942</v>
      </c>
      <c r="B170" s="9" t="s">
        <v>861</v>
      </c>
      <c r="C170" s="16">
        <v>500</v>
      </c>
      <c r="D170" s="16" t="s">
        <v>9</v>
      </c>
      <c r="E170" s="16">
        <v>2241583.2999999998</v>
      </c>
      <c r="F170" s="63"/>
      <c r="G170" s="14"/>
      <c r="H170" s="14"/>
      <c r="I170" s="14"/>
      <c r="J170" s="14"/>
    </row>
    <row r="171" spans="1:10" ht="15.75" customHeight="1">
      <c r="A171" s="15">
        <v>42942</v>
      </c>
      <c r="B171" s="9" t="s">
        <v>862</v>
      </c>
      <c r="C171" s="16" t="s">
        <v>9</v>
      </c>
      <c r="D171" s="16">
        <v>171220.94</v>
      </c>
      <c r="E171" s="16">
        <v>2242083.2999999998</v>
      </c>
      <c r="F171" s="63" t="s">
        <v>974</v>
      </c>
      <c r="G171" s="14"/>
      <c r="H171" s="14"/>
      <c r="I171" s="14"/>
      <c r="J171" s="14"/>
    </row>
    <row r="172" spans="1:10" ht="15.75" customHeight="1">
      <c r="A172" s="17">
        <v>42942</v>
      </c>
      <c r="B172" s="21" t="s">
        <v>11</v>
      </c>
      <c r="C172" s="18">
        <v>6.17</v>
      </c>
      <c r="D172" s="18" t="s">
        <v>9</v>
      </c>
      <c r="E172" s="18">
        <v>2070862.36</v>
      </c>
      <c r="F172" s="63"/>
      <c r="G172" s="14"/>
      <c r="H172" s="14"/>
      <c r="I172" s="14"/>
      <c r="J172" s="14"/>
    </row>
    <row r="173" spans="1:10" ht="15.75" customHeight="1">
      <c r="A173" s="17">
        <v>42942</v>
      </c>
      <c r="B173" s="20" t="s">
        <v>12</v>
      </c>
      <c r="C173" s="18">
        <v>38.549999999999997</v>
      </c>
      <c r="D173" s="18" t="s">
        <v>9</v>
      </c>
      <c r="E173" s="18">
        <v>2070868.53</v>
      </c>
      <c r="F173" s="63"/>
      <c r="G173" s="14"/>
      <c r="H173" s="14"/>
      <c r="I173" s="14"/>
      <c r="J173" s="14"/>
    </row>
    <row r="174" spans="1:10" ht="15.75" customHeight="1">
      <c r="A174" s="15">
        <v>42942</v>
      </c>
      <c r="B174" s="9" t="s">
        <v>13</v>
      </c>
      <c r="C174" s="16" t="s">
        <v>9</v>
      </c>
      <c r="D174" s="16">
        <v>6319</v>
      </c>
      <c r="E174" s="16">
        <v>2070907.08</v>
      </c>
      <c r="F174" s="43" t="s">
        <v>925</v>
      </c>
      <c r="G174" s="14"/>
      <c r="H174" s="14"/>
      <c r="I174" s="14"/>
      <c r="J174" s="14"/>
    </row>
    <row r="175" spans="1:10">
      <c r="A175" s="17">
        <v>42942</v>
      </c>
      <c r="B175" s="21" t="s">
        <v>14</v>
      </c>
      <c r="C175" s="18">
        <v>371.86</v>
      </c>
      <c r="D175" s="18" t="s">
        <v>9</v>
      </c>
      <c r="E175" s="18">
        <v>2064588.08</v>
      </c>
      <c r="F175" s="43"/>
      <c r="G175" s="14"/>
      <c r="H175" s="14"/>
      <c r="I175" s="14"/>
      <c r="J175" s="14"/>
    </row>
    <row r="176" spans="1:10">
      <c r="A176" s="17">
        <v>42942</v>
      </c>
      <c r="B176" s="20" t="s">
        <v>15</v>
      </c>
      <c r="C176" s="18">
        <v>2324.13</v>
      </c>
      <c r="D176" s="18" t="s">
        <v>9</v>
      </c>
      <c r="E176" s="18">
        <v>2064959.94</v>
      </c>
      <c r="F176" s="43"/>
      <c r="G176" s="14"/>
      <c r="H176" s="14"/>
      <c r="I176" s="14"/>
      <c r="J176" s="14"/>
    </row>
    <row r="177" spans="1:13">
      <c r="A177" s="15">
        <v>42942</v>
      </c>
      <c r="B177" s="9" t="s">
        <v>16</v>
      </c>
      <c r="C177" s="16" t="s">
        <v>9</v>
      </c>
      <c r="D177" s="16">
        <v>97652.89</v>
      </c>
      <c r="E177" s="16">
        <v>2067284.07</v>
      </c>
      <c r="F177" s="43" t="s">
        <v>925</v>
      </c>
      <c r="G177" s="37">
        <f>+D177+D174</f>
        <v>103971.89</v>
      </c>
      <c r="H177" s="14">
        <f>19552.89+4419</f>
        <v>23971.89</v>
      </c>
      <c r="I177" s="37">
        <f>+G177-H177</f>
        <v>80000</v>
      </c>
      <c r="J177" s="14"/>
      <c r="K177" s="54">
        <f>+G177+G251+G250+G253</f>
        <v>190366.97</v>
      </c>
      <c r="L177" s="54">
        <f>+H177+H250+H253</f>
        <v>204803.65000000002</v>
      </c>
      <c r="M177" s="83">
        <f>+L177-K177</f>
        <v>14436.680000000022</v>
      </c>
    </row>
    <row r="178" spans="1:13">
      <c r="A178" s="15">
        <v>42942</v>
      </c>
      <c r="B178" s="19" t="s">
        <v>863</v>
      </c>
      <c r="C178" s="16" t="s">
        <v>9</v>
      </c>
      <c r="D178" s="16">
        <v>1934.28</v>
      </c>
      <c r="E178" s="16">
        <v>1969631.18</v>
      </c>
      <c r="F178" s="63" t="s">
        <v>72</v>
      </c>
      <c r="G178" s="14"/>
      <c r="H178" s="14"/>
      <c r="I178" s="14"/>
      <c r="J178" s="14"/>
    </row>
    <row r="179" spans="1:13">
      <c r="A179" s="15">
        <v>42942</v>
      </c>
      <c r="B179" s="9" t="s">
        <v>864</v>
      </c>
      <c r="C179" s="16" t="s">
        <v>9</v>
      </c>
      <c r="D179" s="16">
        <v>11809.78</v>
      </c>
      <c r="E179" s="16">
        <v>1967696.9</v>
      </c>
      <c r="F179" s="63" t="s">
        <v>1117</v>
      </c>
      <c r="G179" s="14"/>
      <c r="H179" s="14" t="s">
        <v>1000</v>
      </c>
      <c r="I179" s="14"/>
      <c r="J179" s="14"/>
    </row>
    <row r="180" spans="1:13">
      <c r="A180" s="15">
        <v>42941</v>
      </c>
      <c r="B180" s="71" t="s">
        <v>853</v>
      </c>
      <c r="C180" s="58"/>
      <c r="D180" s="58">
        <v>400000</v>
      </c>
      <c r="E180" s="58">
        <v>1955887.12</v>
      </c>
      <c r="F180" s="63" t="s">
        <v>1039</v>
      </c>
      <c r="G180" s="14"/>
      <c r="H180" s="14" t="s">
        <v>95</v>
      </c>
      <c r="I180" s="14"/>
      <c r="J180" s="14"/>
    </row>
    <row r="181" spans="1:13">
      <c r="A181" s="15">
        <v>42941</v>
      </c>
      <c r="B181" s="71" t="s">
        <v>854</v>
      </c>
      <c r="C181" s="58">
        <v>547.53</v>
      </c>
      <c r="D181" s="58"/>
      <c r="E181" s="58">
        <v>1555887.12</v>
      </c>
      <c r="F181" s="63"/>
      <c r="G181" s="14"/>
      <c r="H181" s="14"/>
      <c r="I181" s="14" t="s">
        <v>953</v>
      </c>
      <c r="J181" s="14"/>
    </row>
    <row r="182" spans="1:13">
      <c r="A182" s="15">
        <v>42941</v>
      </c>
      <c r="B182" s="71" t="s">
        <v>855</v>
      </c>
      <c r="C182" s="58">
        <v>1841.64</v>
      </c>
      <c r="D182" s="58"/>
      <c r="E182" s="58">
        <v>1556434.65</v>
      </c>
      <c r="F182" s="63"/>
      <c r="G182" s="14"/>
      <c r="H182" s="14"/>
      <c r="I182" s="14" t="s">
        <v>954</v>
      </c>
      <c r="J182" s="14"/>
    </row>
    <row r="183" spans="1:13">
      <c r="A183" s="15">
        <v>42941</v>
      </c>
      <c r="B183" s="71" t="s">
        <v>856</v>
      </c>
      <c r="C183" s="58">
        <v>4142.49</v>
      </c>
      <c r="D183" s="58"/>
      <c r="E183" s="58">
        <v>1558276.29</v>
      </c>
      <c r="F183" s="63"/>
      <c r="G183" s="14"/>
      <c r="H183" s="14"/>
      <c r="I183" s="14" t="s">
        <v>955</v>
      </c>
      <c r="J183" s="14"/>
    </row>
    <row r="184" spans="1:13">
      <c r="A184" s="15">
        <v>42941</v>
      </c>
      <c r="B184" s="71" t="s">
        <v>857</v>
      </c>
      <c r="C184" s="58">
        <v>389.01</v>
      </c>
      <c r="D184" s="58"/>
      <c r="E184" s="58">
        <v>1562418.78</v>
      </c>
      <c r="F184" s="63"/>
      <c r="G184" s="14"/>
      <c r="H184" s="14"/>
      <c r="I184" s="14" t="s">
        <v>952</v>
      </c>
      <c r="J184" s="14"/>
    </row>
    <row r="185" spans="1:13">
      <c r="A185" s="15">
        <v>42941</v>
      </c>
      <c r="B185" s="71" t="s">
        <v>858</v>
      </c>
      <c r="C185" s="58"/>
      <c r="D185" s="58">
        <v>60000</v>
      </c>
      <c r="E185" s="58">
        <v>1562807.79</v>
      </c>
      <c r="F185" s="63" t="s">
        <v>1040</v>
      </c>
      <c r="G185" s="14"/>
      <c r="H185" s="14" t="s">
        <v>95</v>
      </c>
      <c r="I185" s="14"/>
      <c r="J185" s="14"/>
    </row>
    <row r="186" spans="1:13">
      <c r="A186" s="15">
        <v>42941</v>
      </c>
      <c r="B186" s="71" t="s">
        <v>859</v>
      </c>
      <c r="C186" s="58">
        <v>49349.3</v>
      </c>
      <c r="D186" s="58"/>
      <c r="E186" s="58">
        <v>1502807.79</v>
      </c>
      <c r="F186" s="63"/>
      <c r="G186" s="14"/>
      <c r="H186" s="14"/>
      <c r="I186" s="14"/>
      <c r="J186" s="14"/>
    </row>
    <row r="187" spans="1:13">
      <c r="A187" s="15">
        <v>42941</v>
      </c>
      <c r="B187" s="9" t="s">
        <v>836</v>
      </c>
      <c r="C187" s="38"/>
      <c r="D187" s="38">
        <v>3250</v>
      </c>
      <c r="E187" s="38">
        <v>1552157.09</v>
      </c>
      <c r="F187" s="63" t="s">
        <v>1031</v>
      </c>
      <c r="G187" s="14" t="s">
        <v>844</v>
      </c>
      <c r="H187" s="14" t="s">
        <v>845</v>
      </c>
      <c r="I187" s="14"/>
      <c r="J187" s="14" t="s">
        <v>846</v>
      </c>
    </row>
    <row r="188" spans="1:13">
      <c r="A188" s="15">
        <v>42941</v>
      </c>
      <c r="B188" s="9" t="s">
        <v>837</v>
      </c>
      <c r="C188" s="38"/>
      <c r="D188" s="38">
        <v>578216</v>
      </c>
      <c r="E188" s="38">
        <v>1548907.09</v>
      </c>
      <c r="F188" s="63" t="s">
        <v>1035</v>
      </c>
      <c r="G188" s="14" t="s">
        <v>839</v>
      </c>
      <c r="H188" s="14" t="s">
        <v>838</v>
      </c>
      <c r="I188" s="14"/>
      <c r="J188" s="14"/>
    </row>
    <row r="189" spans="1:13">
      <c r="A189" s="15">
        <v>42941</v>
      </c>
      <c r="B189" s="9" t="s">
        <v>828</v>
      </c>
      <c r="C189" s="16" t="s">
        <v>9</v>
      </c>
      <c r="D189" s="16">
        <v>0.01</v>
      </c>
      <c r="E189" s="16">
        <v>970691.09</v>
      </c>
      <c r="F189" s="63"/>
      <c r="G189" s="14"/>
      <c r="H189" s="14"/>
      <c r="I189" s="14"/>
      <c r="J189" s="14"/>
    </row>
    <row r="190" spans="1:13">
      <c r="A190" s="15">
        <v>42941</v>
      </c>
      <c r="B190" s="9" t="s">
        <v>852</v>
      </c>
      <c r="C190" s="16" t="s">
        <v>9</v>
      </c>
      <c r="D190" s="16">
        <v>2919.99</v>
      </c>
      <c r="E190" s="16">
        <v>970691.08</v>
      </c>
      <c r="F190" s="63" t="s">
        <v>1034</v>
      </c>
      <c r="G190" s="14" t="s">
        <v>177</v>
      </c>
      <c r="H190" s="14" t="s">
        <v>840</v>
      </c>
      <c r="I190" s="14"/>
      <c r="J190" s="14" t="s">
        <v>841</v>
      </c>
    </row>
    <row r="191" spans="1:13">
      <c r="A191" s="15">
        <v>42941</v>
      </c>
      <c r="B191" s="22" t="s">
        <v>829</v>
      </c>
      <c r="C191" s="16" t="s">
        <v>9</v>
      </c>
      <c r="D191" s="16">
        <v>20759.89</v>
      </c>
      <c r="E191" s="16">
        <v>967771.09</v>
      </c>
      <c r="F191" s="63" t="s">
        <v>842</v>
      </c>
      <c r="G191" s="14"/>
      <c r="H191" s="14"/>
      <c r="I191" s="14" t="s">
        <v>843</v>
      </c>
      <c r="J191" s="14"/>
    </row>
    <row r="192" spans="1:13">
      <c r="A192" s="15">
        <v>42941</v>
      </c>
      <c r="B192" s="9" t="s">
        <v>830</v>
      </c>
      <c r="C192" s="16">
        <v>2442</v>
      </c>
      <c r="D192" s="16" t="s">
        <v>9</v>
      </c>
      <c r="E192" s="16">
        <v>947011.2</v>
      </c>
      <c r="F192" s="63"/>
      <c r="G192" s="14"/>
      <c r="H192" s="14"/>
      <c r="I192" s="14"/>
      <c r="J192" s="14"/>
    </row>
    <row r="193" spans="1:10">
      <c r="A193" s="15">
        <v>42941</v>
      </c>
      <c r="B193" s="9" t="s">
        <v>132</v>
      </c>
      <c r="C193" s="16" t="s">
        <v>9</v>
      </c>
      <c r="D193" s="16">
        <v>2517</v>
      </c>
      <c r="E193" s="16">
        <v>949453.2</v>
      </c>
      <c r="F193" s="63" t="s">
        <v>1022</v>
      </c>
      <c r="G193" s="14"/>
      <c r="H193" s="14"/>
      <c r="I193" s="14"/>
      <c r="J193" s="14"/>
    </row>
    <row r="194" spans="1:10">
      <c r="A194" s="44">
        <v>42941</v>
      </c>
      <c r="B194" s="72" t="s">
        <v>831</v>
      </c>
      <c r="C194" s="46" t="s">
        <v>9</v>
      </c>
      <c r="D194" s="46">
        <v>100000</v>
      </c>
      <c r="E194" s="46">
        <v>946936.2</v>
      </c>
      <c r="F194" s="63" t="s">
        <v>1017</v>
      </c>
      <c r="G194" s="14"/>
      <c r="H194" s="14"/>
      <c r="I194" s="14"/>
      <c r="J194" s="14"/>
    </row>
    <row r="195" spans="1:10">
      <c r="A195" s="15">
        <v>42941</v>
      </c>
      <c r="B195" s="9" t="s">
        <v>832</v>
      </c>
      <c r="C195" s="16">
        <v>1136204.25</v>
      </c>
      <c r="D195" s="16" t="s">
        <v>9</v>
      </c>
      <c r="E195" s="16">
        <v>846936.2</v>
      </c>
      <c r="F195" s="63"/>
      <c r="G195" s="14"/>
      <c r="H195" s="14"/>
      <c r="I195" s="14"/>
      <c r="J195" s="14"/>
    </row>
    <row r="196" spans="1:10">
      <c r="A196" s="15">
        <v>42941</v>
      </c>
      <c r="B196" s="9" t="s">
        <v>833</v>
      </c>
      <c r="C196" s="16">
        <v>160000</v>
      </c>
      <c r="D196" s="16" t="s">
        <v>9</v>
      </c>
      <c r="E196" s="16">
        <v>1983140.45</v>
      </c>
      <c r="F196" s="63"/>
      <c r="G196" s="14"/>
      <c r="H196" s="14"/>
      <c r="I196" s="14"/>
      <c r="J196" s="14"/>
    </row>
    <row r="197" spans="1:10">
      <c r="A197" s="15">
        <v>42941</v>
      </c>
      <c r="B197" s="9" t="s">
        <v>834</v>
      </c>
      <c r="C197" s="16">
        <v>116</v>
      </c>
      <c r="D197" s="16" t="s">
        <v>9</v>
      </c>
      <c r="E197" s="16">
        <v>2143140.4500000002</v>
      </c>
      <c r="F197" s="63"/>
      <c r="G197" s="14"/>
      <c r="H197" s="14"/>
      <c r="I197" s="14"/>
      <c r="J197" s="14"/>
    </row>
    <row r="198" spans="1:10">
      <c r="A198" s="15">
        <v>42941</v>
      </c>
      <c r="B198" s="9" t="s">
        <v>835</v>
      </c>
      <c r="C198" s="16">
        <v>116</v>
      </c>
      <c r="D198" s="16" t="s">
        <v>9</v>
      </c>
      <c r="E198" s="16">
        <v>2143256.4500000002</v>
      </c>
      <c r="F198" s="63"/>
      <c r="G198" s="14"/>
      <c r="H198" s="14"/>
      <c r="I198" s="14"/>
      <c r="J198" s="14"/>
    </row>
    <row r="199" spans="1:10">
      <c r="A199" s="15">
        <v>42941</v>
      </c>
      <c r="B199" s="9" t="s">
        <v>796</v>
      </c>
      <c r="C199" s="16" t="s">
        <v>9</v>
      </c>
      <c r="D199" s="16">
        <v>421500</v>
      </c>
      <c r="E199" s="16">
        <v>2143372.4500000002</v>
      </c>
      <c r="F199" s="63" t="s">
        <v>1019</v>
      </c>
      <c r="G199" s="14"/>
      <c r="H199" s="14" t="s">
        <v>805</v>
      </c>
      <c r="I199" s="14"/>
      <c r="J199" s="14"/>
    </row>
    <row r="200" spans="1:10">
      <c r="A200" s="15">
        <v>42941</v>
      </c>
      <c r="B200" s="9" t="s">
        <v>797</v>
      </c>
      <c r="C200" s="16" t="s">
        <v>9</v>
      </c>
      <c r="D200" s="16">
        <v>500000</v>
      </c>
      <c r="E200" s="16">
        <v>1721872.45</v>
      </c>
      <c r="F200" s="63" t="s">
        <v>1020</v>
      </c>
      <c r="G200" s="14" t="s">
        <v>804</v>
      </c>
      <c r="H200" s="14" t="s">
        <v>803</v>
      </c>
      <c r="I200" s="14"/>
      <c r="J200" s="14"/>
    </row>
    <row r="201" spans="1:10">
      <c r="A201" s="15">
        <v>42941</v>
      </c>
      <c r="B201" s="9" t="s">
        <v>798</v>
      </c>
      <c r="C201" s="16" t="s">
        <v>9</v>
      </c>
      <c r="D201" s="16">
        <v>172000</v>
      </c>
      <c r="E201" s="16">
        <v>1221872.45</v>
      </c>
      <c r="F201" s="63" t="s">
        <v>806</v>
      </c>
      <c r="G201" s="14"/>
      <c r="H201" s="14"/>
      <c r="I201" s="14" t="s">
        <v>957</v>
      </c>
      <c r="J201" s="14"/>
    </row>
    <row r="202" spans="1:10">
      <c r="A202" s="15">
        <v>42941</v>
      </c>
      <c r="B202" s="9" t="s">
        <v>799</v>
      </c>
      <c r="C202" s="16">
        <v>3222.22</v>
      </c>
      <c r="D202" s="16" t="s">
        <v>9</v>
      </c>
      <c r="E202" s="16">
        <v>1049872.45</v>
      </c>
      <c r="F202" s="63"/>
      <c r="G202" s="14"/>
      <c r="H202" s="14"/>
      <c r="I202" s="14"/>
      <c r="J202" s="14"/>
    </row>
    <row r="203" spans="1:10">
      <c r="A203" s="15">
        <v>42941</v>
      </c>
      <c r="B203" s="9" t="s">
        <v>800</v>
      </c>
      <c r="C203" s="16" t="s">
        <v>9</v>
      </c>
      <c r="D203" s="16">
        <v>3250</v>
      </c>
      <c r="E203" s="16">
        <v>1053094.67</v>
      </c>
      <c r="F203" s="63" t="s">
        <v>1043</v>
      </c>
      <c r="G203" s="14" t="s">
        <v>149</v>
      </c>
      <c r="H203" s="14" t="s">
        <v>827</v>
      </c>
      <c r="I203" s="14"/>
      <c r="J203" s="14"/>
    </row>
    <row r="204" spans="1:10">
      <c r="A204" s="15">
        <v>42941</v>
      </c>
      <c r="B204" s="9" t="s">
        <v>801</v>
      </c>
      <c r="C204" s="16" t="s">
        <v>9</v>
      </c>
      <c r="D204" s="16">
        <v>1169</v>
      </c>
      <c r="E204" s="16">
        <v>1049844.67</v>
      </c>
      <c r="F204" s="63" t="s">
        <v>1033</v>
      </c>
      <c r="G204" s="14" t="s">
        <v>160</v>
      </c>
      <c r="H204" s="14" t="s">
        <v>826</v>
      </c>
      <c r="I204" s="14"/>
      <c r="J204" s="14"/>
    </row>
    <row r="205" spans="1:10">
      <c r="A205" s="15">
        <v>42941</v>
      </c>
      <c r="B205" s="64" t="s">
        <v>802</v>
      </c>
      <c r="C205" s="16">
        <v>5000</v>
      </c>
      <c r="D205" s="16" t="s">
        <v>9</v>
      </c>
      <c r="E205" s="16">
        <v>1048675.67</v>
      </c>
      <c r="F205" s="63" t="s">
        <v>295</v>
      </c>
      <c r="G205" s="14"/>
      <c r="H205" s="14"/>
      <c r="I205" s="14"/>
      <c r="J205" s="14"/>
    </row>
    <row r="206" spans="1:10">
      <c r="A206" s="15">
        <v>42941</v>
      </c>
      <c r="B206" s="9" t="s">
        <v>789</v>
      </c>
      <c r="C206" s="16" t="s">
        <v>9</v>
      </c>
      <c r="D206" s="16">
        <v>61393.38</v>
      </c>
      <c r="E206" s="16">
        <v>1053675.67</v>
      </c>
      <c r="F206" s="63" t="s">
        <v>967</v>
      </c>
      <c r="G206" s="14"/>
      <c r="H206" s="14"/>
      <c r="I206" s="14"/>
      <c r="J206" s="14"/>
    </row>
    <row r="207" spans="1:10">
      <c r="A207" s="17">
        <v>42941</v>
      </c>
      <c r="B207" s="21" t="s">
        <v>11</v>
      </c>
      <c r="C207" s="18">
        <v>6.39</v>
      </c>
      <c r="D207" s="18" t="s">
        <v>9</v>
      </c>
      <c r="E207" s="18">
        <v>992282.29</v>
      </c>
      <c r="F207" s="43"/>
      <c r="G207" s="14"/>
      <c r="H207" s="14"/>
      <c r="I207" s="14"/>
      <c r="J207" s="14"/>
    </row>
    <row r="208" spans="1:10">
      <c r="A208" s="17">
        <v>42941</v>
      </c>
      <c r="B208" s="20" t="s">
        <v>12</v>
      </c>
      <c r="C208" s="18">
        <v>39.96</v>
      </c>
      <c r="D208" s="18" t="s">
        <v>9</v>
      </c>
      <c r="E208" s="18">
        <v>992288.68</v>
      </c>
      <c r="F208" s="43"/>
      <c r="G208" s="14"/>
      <c r="H208" s="14"/>
      <c r="I208" s="14"/>
      <c r="J208" s="14"/>
    </row>
    <row r="209" spans="1:10">
      <c r="A209" s="15">
        <v>42941</v>
      </c>
      <c r="B209" s="9" t="s">
        <v>13</v>
      </c>
      <c r="C209" s="16" t="s">
        <v>9</v>
      </c>
      <c r="D209" s="16">
        <v>7848.31</v>
      </c>
      <c r="E209" s="16">
        <v>992328.64</v>
      </c>
      <c r="F209" s="43" t="s">
        <v>825</v>
      </c>
      <c r="G209" s="14"/>
      <c r="H209" s="14"/>
      <c r="I209" s="14"/>
      <c r="J209" s="14"/>
    </row>
    <row r="210" spans="1:10">
      <c r="A210" s="17">
        <v>42941</v>
      </c>
      <c r="B210" s="21" t="s">
        <v>14</v>
      </c>
      <c r="C210" s="18">
        <v>40.64</v>
      </c>
      <c r="D210" s="18" t="s">
        <v>9</v>
      </c>
      <c r="E210" s="18">
        <v>984480.33</v>
      </c>
      <c r="F210" s="43"/>
      <c r="G210" s="14"/>
      <c r="H210" s="14"/>
      <c r="I210" s="14"/>
      <c r="J210" s="14"/>
    </row>
    <row r="211" spans="1:10">
      <c r="A211" s="17">
        <v>42941</v>
      </c>
      <c r="B211" s="20" t="s">
        <v>15</v>
      </c>
      <c r="C211" s="18">
        <v>254.02</v>
      </c>
      <c r="D211" s="18" t="s">
        <v>9</v>
      </c>
      <c r="E211" s="18">
        <v>984520.97</v>
      </c>
      <c r="F211" s="43"/>
      <c r="G211" s="14"/>
      <c r="H211" s="14"/>
      <c r="I211" s="14"/>
      <c r="J211" s="14"/>
    </row>
    <row r="212" spans="1:10">
      <c r="A212" s="15">
        <v>42941</v>
      </c>
      <c r="B212" s="9" t="s">
        <v>16</v>
      </c>
      <c r="C212" s="16" t="s">
        <v>9</v>
      </c>
      <c r="D212" s="16">
        <v>10673.21</v>
      </c>
      <c r="E212" s="16">
        <v>984774.99</v>
      </c>
      <c r="F212" s="43" t="s">
        <v>825</v>
      </c>
      <c r="G212" s="37"/>
      <c r="H212" s="14"/>
      <c r="I212" s="14"/>
      <c r="J212" s="14"/>
    </row>
    <row r="213" spans="1:10">
      <c r="A213" s="15">
        <v>42941</v>
      </c>
      <c r="B213" s="22" t="s">
        <v>790</v>
      </c>
      <c r="C213" s="16" t="s">
        <v>9</v>
      </c>
      <c r="D213" s="16">
        <v>26343.84</v>
      </c>
      <c r="E213" s="16">
        <v>974101.78</v>
      </c>
      <c r="F213" s="63" t="s">
        <v>847</v>
      </c>
      <c r="G213" s="14"/>
      <c r="H213" s="14"/>
      <c r="I213" s="14"/>
      <c r="J213" s="14"/>
    </row>
    <row r="214" spans="1:10">
      <c r="A214" s="15">
        <v>42941</v>
      </c>
      <c r="B214" s="22" t="s">
        <v>791</v>
      </c>
      <c r="C214" s="16" t="s">
        <v>9</v>
      </c>
      <c r="D214" s="16">
        <v>25449.7</v>
      </c>
      <c r="E214" s="16">
        <v>947757.94</v>
      </c>
      <c r="F214" s="63" t="s">
        <v>848</v>
      </c>
      <c r="G214" s="14"/>
      <c r="H214" s="14"/>
      <c r="I214" s="14"/>
      <c r="J214" s="14"/>
    </row>
    <row r="215" spans="1:10">
      <c r="A215" s="15">
        <v>42941</v>
      </c>
      <c r="B215" s="22" t="s">
        <v>792</v>
      </c>
      <c r="C215" s="16" t="s">
        <v>9</v>
      </c>
      <c r="D215" s="16">
        <v>60439.22</v>
      </c>
      <c r="E215" s="16">
        <v>922308.24</v>
      </c>
      <c r="F215" s="63" t="s">
        <v>849</v>
      </c>
      <c r="G215" s="14"/>
      <c r="H215" s="14"/>
      <c r="I215" s="14"/>
      <c r="J215" s="14"/>
    </row>
    <row r="216" spans="1:10">
      <c r="A216" s="15">
        <v>42941</v>
      </c>
      <c r="B216" s="22" t="s">
        <v>793</v>
      </c>
      <c r="C216" s="16" t="s">
        <v>9</v>
      </c>
      <c r="D216" s="16">
        <v>15452.15</v>
      </c>
      <c r="E216" s="16">
        <v>861869.02</v>
      </c>
      <c r="F216" s="63" t="s">
        <v>850</v>
      </c>
      <c r="G216" s="14"/>
      <c r="H216" s="14"/>
      <c r="I216" s="14"/>
      <c r="J216" s="14"/>
    </row>
    <row r="217" spans="1:10">
      <c r="A217" s="15">
        <v>42941</v>
      </c>
      <c r="B217" s="19" t="s">
        <v>794</v>
      </c>
      <c r="C217" s="16" t="s">
        <v>9</v>
      </c>
      <c r="D217" s="16">
        <v>6173.72</v>
      </c>
      <c r="E217" s="16">
        <v>846416.87</v>
      </c>
      <c r="F217" s="63" t="s">
        <v>72</v>
      </c>
      <c r="G217" s="14"/>
      <c r="H217" s="14"/>
      <c r="I217" s="14"/>
      <c r="J217" s="14"/>
    </row>
    <row r="218" spans="1:10">
      <c r="A218" s="65">
        <v>42940</v>
      </c>
      <c r="B218" s="9" t="s">
        <v>787</v>
      </c>
      <c r="C218" s="69"/>
      <c r="D218" s="69">
        <v>3050.13</v>
      </c>
      <c r="E218" s="69">
        <v>840243.15</v>
      </c>
      <c r="F218" s="63" t="s">
        <v>1018</v>
      </c>
      <c r="G218" s="14" t="s">
        <v>788</v>
      </c>
      <c r="H218" s="14"/>
      <c r="I218" s="14"/>
      <c r="J218" s="14" t="s">
        <v>260</v>
      </c>
    </row>
    <row r="219" spans="1:10">
      <c r="A219" s="65">
        <v>42940</v>
      </c>
      <c r="B219" s="60" t="s">
        <v>780</v>
      </c>
      <c r="C219" s="70"/>
      <c r="D219" s="70">
        <v>4395</v>
      </c>
      <c r="E219" s="70">
        <v>837193.02</v>
      </c>
      <c r="F219" s="63" t="s">
        <v>970</v>
      </c>
      <c r="G219" s="14" t="s">
        <v>782</v>
      </c>
      <c r="H219" s="14" t="s">
        <v>783</v>
      </c>
      <c r="I219" s="14"/>
      <c r="J219" s="14"/>
    </row>
    <row r="220" spans="1:10">
      <c r="A220" s="65">
        <v>42940</v>
      </c>
      <c r="B220" s="60" t="s">
        <v>781</v>
      </c>
      <c r="C220" s="70"/>
      <c r="D220" s="70">
        <v>504</v>
      </c>
      <c r="E220" s="70">
        <v>832798.02</v>
      </c>
      <c r="F220" s="63" t="s">
        <v>972</v>
      </c>
      <c r="G220" s="14"/>
      <c r="H220" s="14"/>
      <c r="I220" s="14"/>
      <c r="J220" s="14" t="s">
        <v>260</v>
      </c>
    </row>
    <row r="221" spans="1:10">
      <c r="A221" s="65">
        <v>42940</v>
      </c>
      <c r="B221" s="22" t="s">
        <v>767</v>
      </c>
      <c r="C221" s="16" t="s">
        <v>9</v>
      </c>
      <c r="D221" s="16">
        <v>38282.239999999998</v>
      </c>
      <c r="E221" s="16">
        <v>832294.02</v>
      </c>
      <c r="F221" s="63" t="s">
        <v>784</v>
      </c>
      <c r="G221" s="14"/>
      <c r="H221" s="14"/>
      <c r="I221" s="14"/>
      <c r="J221" s="14"/>
    </row>
    <row r="222" spans="1:10">
      <c r="A222" s="65">
        <v>42940</v>
      </c>
      <c r="B222" s="9" t="s">
        <v>768</v>
      </c>
      <c r="C222" s="16">
        <v>1508</v>
      </c>
      <c r="D222" s="16" t="s">
        <v>9</v>
      </c>
      <c r="E222" s="16">
        <v>794011.78</v>
      </c>
      <c r="F222" s="63"/>
      <c r="G222" s="14"/>
      <c r="H222" s="14"/>
      <c r="I222" s="14"/>
      <c r="J222" s="14"/>
    </row>
    <row r="223" spans="1:10">
      <c r="A223" s="65">
        <v>42940</v>
      </c>
      <c r="B223" s="9" t="s">
        <v>769</v>
      </c>
      <c r="C223" s="16">
        <v>20648</v>
      </c>
      <c r="D223" s="16" t="s">
        <v>9</v>
      </c>
      <c r="E223" s="16">
        <v>795519.78</v>
      </c>
      <c r="F223" s="63"/>
      <c r="G223" s="14"/>
      <c r="H223" s="14"/>
      <c r="I223" s="14"/>
      <c r="J223" s="14"/>
    </row>
    <row r="224" spans="1:10">
      <c r="A224" s="65">
        <v>42940</v>
      </c>
      <c r="B224" s="9" t="s">
        <v>770</v>
      </c>
      <c r="C224" s="16">
        <v>17400</v>
      </c>
      <c r="D224" s="16" t="s">
        <v>9</v>
      </c>
      <c r="E224" s="16">
        <v>816167.78</v>
      </c>
      <c r="F224" s="63"/>
      <c r="G224" s="14"/>
      <c r="H224" s="14"/>
      <c r="I224" s="14"/>
      <c r="J224" s="14"/>
    </row>
    <row r="225" spans="1:10">
      <c r="A225" s="65">
        <v>42940</v>
      </c>
      <c r="B225" s="9" t="s">
        <v>359</v>
      </c>
      <c r="C225" s="16">
        <v>65656</v>
      </c>
      <c r="D225" s="16" t="s">
        <v>9</v>
      </c>
      <c r="E225" s="16">
        <v>833567.78</v>
      </c>
      <c r="F225" s="63"/>
      <c r="G225" s="14"/>
      <c r="H225" s="14"/>
      <c r="I225" s="14"/>
      <c r="J225" s="14"/>
    </row>
    <row r="226" spans="1:10">
      <c r="A226" s="65">
        <v>42940</v>
      </c>
      <c r="B226" s="9" t="s">
        <v>359</v>
      </c>
      <c r="C226" s="16">
        <v>12580</v>
      </c>
      <c r="D226" s="16" t="s">
        <v>9</v>
      </c>
      <c r="E226" s="16">
        <v>899223.78</v>
      </c>
      <c r="F226" s="63"/>
      <c r="G226" s="14"/>
      <c r="H226" s="14"/>
      <c r="I226" s="14"/>
      <c r="J226" s="14"/>
    </row>
    <row r="227" spans="1:10">
      <c r="A227" s="65">
        <v>42940</v>
      </c>
      <c r="B227" s="9" t="s">
        <v>771</v>
      </c>
      <c r="C227" s="16">
        <v>1597.32</v>
      </c>
      <c r="D227" s="16" t="s">
        <v>9</v>
      </c>
      <c r="E227" s="16">
        <v>911803.78</v>
      </c>
      <c r="F227" s="13"/>
      <c r="G227" s="14"/>
      <c r="H227" s="14"/>
      <c r="I227" s="14"/>
      <c r="J227" s="14"/>
    </row>
    <row r="228" spans="1:10">
      <c r="A228" s="65">
        <v>42940</v>
      </c>
      <c r="B228" s="9" t="s">
        <v>771</v>
      </c>
      <c r="C228" s="16">
        <v>4080.69</v>
      </c>
      <c r="D228" s="16" t="s">
        <v>9</v>
      </c>
      <c r="E228" s="16">
        <v>913401.1</v>
      </c>
      <c r="F228" s="63"/>
      <c r="G228" s="14"/>
      <c r="H228" s="14"/>
      <c r="I228" s="14"/>
      <c r="J228" s="14"/>
    </row>
    <row r="229" spans="1:10">
      <c r="A229" s="65">
        <v>42940</v>
      </c>
      <c r="B229" s="9" t="s">
        <v>359</v>
      </c>
      <c r="C229" s="16">
        <v>18028.29</v>
      </c>
      <c r="D229" s="16" t="s">
        <v>9</v>
      </c>
      <c r="E229" s="16">
        <v>917481.79</v>
      </c>
      <c r="F229" s="63"/>
      <c r="G229" s="14"/>
      <c r="H229" s="14"/>
      <c r="I229" s="14"/>
      <c r="J229" s="14"/>
    </row>
    <row r="230" spans="1:10">
      <c r="A230" s="65">
        <v>42940</v>
      </c>
      <c r="B230" s="9" t="s">
        <v>772</v>
      </c>
      <c r="C230" s="16">
        <v>75200</v>
      </c>
      <c r="D230" s="16" t="s">
        <v>9</v>
      </c>
      <c r="E230" s="16">
        <v>935510.08</v>
      </c>
      <c r="F230" s="63"/>
      <c r="G230" s="14"/>
      <c r="H230" s="14"/>
      <c r="I230" s="14"/>
      <c r="J230" s="14"/>
    </row>
    <row r="231" spans="1:10">
      <c r="A231" s="65">
        <v>42940</v>
      </c>
      <c r="B231" s="9" t="s">
        <v>773</v>
      </c>
      <c r="C231" s="16">
        <v>9048.64</v>
      </c>
      <c r="D231" s="16" t="s">
        <v>9</v>
      </c>
      <c r="E231" s="16">
        <v>1010710.08</v>
      </c>
      <c r="F231" s="63"/>
      <c r="G231" s="14"/>
      <c r="H231" s="14"/>
      <c r="I231" s="14"/>
      <c r="J231" s="14"/>
    </row>
    <row r="232" spans="1:10">
      <c r="A232" s="65">
        <v>42940</v>
      </c>
      <c r="B232" s="9" t="s">
        <v>774</v>
      </c>
      <c r="C232" s="16">
        <v>18260.7</v>
      </c>
      <c r="D232" s="16" t="s">
        <v>9</v>
      </c>
      <c r="E232" s="16">
        <v>1019758.72</v>
      </c>
      <c r="F232" s="63"/>
      <c r="G232" s="14"/>
      <c r="H232" s="14"/>
      <c r="I232" s="14"/>
      <c r="J232" s="14"/>
    </row>
    <row r="233" spans="1:10">
      <c r="A233" s="65">
        <v>42940</v>
      </c>
      <c r="B233" s="9" t="s">
        <v>775</v>
      </c>
      <c r="C233" s="16">
        <v>20718.16</v>
      </c>
      <c r="D233" s="16" t="s">
        <v>9</v>
      </c>
      <c r="E233" s="16">
        <v>1038019.42</v>
      </c>
      <c r="F233" s="63"/>
      <c r="G233" s="14"/>
      <c r="H233" s="14"/>
      <c r="I233" s="14"/>
      <c r="J233" s="14"/>
    </row>
    <row r="234" spans="1:10">
      <c r="A234" s="65">
        <v>42940</v>
      </c>
      <c r="B234" s="9" t="s">
        <v>776</v>
      </c>
      <c r="C234" s="16">
        <v>8307.77</v>
      </c>
      <c r="D234" s="16" t="s">
        <v>9</v>
      </c>
      <c r="E234" s="16">
        <v>1058737.58</v>
      </c>
      <c r="F234" s="63"/>
      <c r="G234" s="14"/>
      <c r="H234" s="14"/>
      <c r="I234" s="14"/>
      <c r="J234" s="14"/>
    </row>
    <row r="235" spans="1:10">
      <c r="A235" s="65">
        <v>42940</v>
      </c>
      <c r="B235" s="9" t="s">
        <v>777</v>
      </c>
      <c r="C235" s="16">
        <v>6693.98</v>
      </c>
      <c r="D235" s="16" t="s">
        <v>9</v>
      </c>
      <c r="E235" s="16">
        <v>1067045.3500000001</v>
      </c>
      <c r="F235" s="63"/>
      <c r="G235" s="14">
        <f>1480227.07-1415519.49</f>
        <v>64707.580000000075</v>
      </c>
      <c r="H235" s="14"/>
      <c r="I235" s="14"/>
      <c r="J235" s="14"/>
    </row>
    <row r="236" spans="1:10">
      <c r="A236" s="65">
        <v>42940</v>
      </c>
      <c r="B236" s="9" t="s">
        <v>778</v>
      </c>
      <c r="C236" s="16">
        <v>606366.44999999995</v>
      </c>
      <c r="D236" s="16" t="s">
        <v>9</v>
      </c>
      <c r="E236" s="16">
        <v>1073739.33</v>
      </c>
      <c r="F236" s="63"/>
      <c r="G236" s="14"/>
      <c r="H236" s="14"/>
      <c r="I236" s="14"/>
      <c r="J236" s="14"/>
    </row>
    <row r="237" spans="1:10">
      <c r="A237" s="65">
        <v>42940</v>
      </c>
      <c r="B237" s="9" t="s">
        <v>779</v>
      </c>
      <c r="C237" s="16" t="s">
        <v>9</v>
      </c>
      <c r="D237" s="16">
        <v>350000</v>
      </c>
      <c r="E237" s="16">
        <v>1680105.78</v>
      </c>
      <c r="F237" s="63" t="s">
        <v>971</v>
      </c>
      <c r="G237" s="14"/>
      <c r="H237" s="14"/>
      <c r="I237" s="14"/>
      <c r="J237" s="14"/>
    </row>
    <row r="238" spans="1:10">
      <c r="A238" s="15">
        <v>42940</v>
      </c>
      <c r="B238" s="60" t="s">
        <v>762</v>
      </c>
      <c r="C238" s="61"/>
      <c r="D238" s="61">
        <v>519000</v>
      </c>
      <c r="E238" s="61">
        <v>1330105.78</v>
      </c>
      <c r="F238" s="63"/>
      <c r="G238" s="14"/>
      <c r="H238" s="14"/>
      <c r="I238" s="63" t="s">
        <v>876</v>
      </c>
      <c r="J238" s="14"/>
    </row>
    <row r="239" spans="1:10">
      <c r="A239" s="15">
        <v>42940</v>
      </c>
      <c r="B239" s="62" t="s">
        <v>763</v>
      </c>
      <c r="C239" s="61"/>
      <c r="D239" s="61">
        <v>5340.93</v>
      </c>
      <c r="E239" s="61">
        <v>811105.78</v>
      </c>
      <c r="F239" s="63" t="s">
        <v>785</v>
      </c>
      <c r="G239" s="14"/>
      <c r="H239" s="14"/>
      <c r="I239" s="14"/>
      <c r="J239" s="14"/>
    </row>
    <row r="240" spans="1:10">
      <c r="A240" s="15">
        <v>42940</v>
      </c>
      <c r="B240" s="62" t="s">
        <v>764</v>
      </c>
      <c r="C240" s="61"/>
      <c r="D240" s="61">
        <v>5167.12</v>
      </c>
      <c r="E240" s="61">
        <v>805764.85</v>
      </c>
      <c r="F240" s="63" t="s">
        <v>786</v>
      </c>
      <c r="G240" s="14"/>
      <c r="H240" s="14"/>
      <c r="I240" s="14"/>
      <c r="J240" s="14"/>
    </row>
    <row r="241" spans="1:10">
      <c r="A241" s="15">
        <v>42940</v>
      </c>
      <c r="B241" s="9" t="s">
        <v>755</v>
      </c>
      <c r="C241" s="16" t="s">
        <v>9</v>
      </c>
      <c r="D241" s="16">
        <v>200000</v>
      </c>
      <c r="E241" s="16">
        <v>800597.73</v>
      </c>
      <c r="F241" s="63" t="s">
        <v>1023</v>
      </c>
      <c r="G241" s="14"/>
      <c r="H241" s="14" t="s">
        <v>759</v>
      </c>
      <c r="I241" s="14"/>
      <c r="J241" s="14"/>
    </row>
    <row r="242" spans="1:10">
      <c r="A242" s="15">
        <v>42940</v>
      </c>
      <c r="B242" s="64" t="s">
        <v>756</v>
      </c>
      <c r="C242" s="16">
        <v>5000</v>
      </c>
      <c r="D242" s="16" t="s">
        <v>9</v>
      </c>
      <c r="E242" s="16">
        <v>600597.73</v>
      </c>
      <c r="F242" s="63" t="s">
        <v>295</v>
      </c>
      <c r="G242" s="14"/>
      <c r="H242" s="14"/>
      <c r="I242" s="14"/>
      <c r="J242" s="14"/>
    </row>
    <row r="243" spans="1:10">
      <c r="A243" s="15">
        <v>42940</v>
      </c>
      <c r="B243" s="9" t="s">
        <v>757</v>
      </c>
      <c r="C243" s="16" t="s">
        <v>9</v>
      </c>
      <c r="D243" s="16">
        <v>100000</v>
      </c>
      <c r="E243" s="16">
        <v>605597.73</v>
      </c>
      <c r="F243" s="63" t="s">
        <v>1027</v>
      </c>
      <c r="G243" s="14" t="s">
        <v>760</v>
      </c>
      <c r="H243" s="14" t="s">
        <v>758</v>
      </c>
      <c r="I243" s="14"/>
      <c r="J243" s="14"/>
    </row>
    <row r="244" spans="1:10">
      <c r="A244" s="15">
        <v>42940</v>
      </c>
      <c r="B244" s="22" t="s">
        <v>751</v>
      </c>
      <c r="C244" s="16" t="s">
        <v>9</v>
      </c>
      <c r="D244" s="16">
        <v>13716.04</v>
      </c>
      <c r="E244" s="16">
        <v>505597.73</v>
      </c>
      <c r="F244" s="63" t="s">
        <v>765</v>
      </c>
      <c r="G244" s="14"/>
      <c r="H244" s="14"/>
      <c r="I244" s="14"/>
      <c r="J244" s="14"/>
    </row>
    <row r="245" spans="1:10">
      <c r="A245" s="17">
        <v>42940</v>
      </c>
      <c r="B245" s="21" t="s">
        <v>11</v>
      </c>
      <c r="C245" s="18">
        <v>11.52</v>
      </c>
      <c r="D245" s="18" t="s">
        <v>9</v>
      </c>
      <c r="E245" s="18">
        <v>491881.69</v>
      </c>
      <c r="F245" s="13"/>
      <c r="G245" s="14"/>
      <c r="H245" s="14"/>
      <c r="I245" s="14"/>
      <c r="J245" s="14"/>
    </row>
    <row r="246" spans="1:10">
      <c r="A246" s="17">
        <v>42940</v>
      </c>
      <c r="B246" s="20" t="s">
        <v>12</v>
      </c>
      <c r="C246" s="18">
        <v>72</v>
      </c>
      <c r="D246" s="18" t="s">
        <v>9</v>
      </c>
      <c r="E246" s="18">
        <v>491893.21</v>
      </c>
      <c r="F246" s="13"/>
      <c r="G246" s="53"/>
      <c r="H246" s="37"/>
      <c r="I246" s="14"/>
      <c r="J246" s="14"/>
    </row>
    <row r="247" spans="1:10">
      <c r="A247" s="15">
        <v>42940</v>
      </c>
      <c r="B247" s="9" t="s">
        <v>13</v>
      </c>
      <c r="C247" s="16" t="s">
        <v>9</v>
      </c>
      <c r="D247" s="16">
        <v>14043.44</v>
      </c>
      <c r="E247" s="16">
        <v>491965.21</v>
      </c>
      <c r="F247" s="43" t="s">
        <v>761</v>
      </c>
      <c r="G247" s="53"/>
      <c r="H247" s="14"/>
      <c r="I247" s="14"/>
      <c r="J247" s="14"/>
    </row>
    <row r="248" spans="1:10">
      <c r="A248" s="17">
        <v>42940</v>
      </c>
      <c r="B248" s="21" t="s">
        <v>14</v>
      </c>
      <c r="C248" s="18">
        <v>13.8</v>
      </c>
      <c r="D248" s="18" t="s">
        <v>9</v>
      </c>
      <c r="E248" s="18">
        <v>477921.77</v>
      </c>
      <c r="F248" s="43"/>
      <c r="G248" s="53"/>
      <c r="H248" s="76"/>
      <c r="I248" s="76"/>
      <c r="J248" s="14"/>
    </row>
    <row r="249" spans="1:10">
      <c r="A249" s="17">
        <v>42940</v>
      </c>
      <c r="B249" s="20" t="s">
        <v>15</v>
      </c>
      <c r="C249" s="18">
        <v>86.23</v>
      </c>
      <c r="D249" s="18" t="s">
        <v>9</v>
      </c>
      <c r="E249" s="18">
        <v>477935.57</v>
      </c>
      <c r="F249" s="43"/>
      <c r="G249" s="53"/>
      <c r="H249" s="77"/>
      <c r="I249" s="76"/>
      <c r="J249" s="14"/>
    </row>
    <row r="250" spans="1:10">
      <c r="A250" s="15">
        <v>42940</v>
      </c>
      <c r="B250" s="9" t="s">
        <v>16</v>
      </c>
      <c r="C250" s="16" t="s">
        <v>9</v>
      </c>
      <c r="D250" s="16">
        <v>3623.4</v>
      </c>
      <c r="E250" s="16">
        <v>478021.8</v>
      </c>
      <c r="F250" s="43" t="s">
        <v>761</v>
      </c>
      <c r="G250" s="37">
        <f>+D209+D212</f>
        <v>18521.52</v>
      </c>
      <c r="H250" s="37">
        <f>85800+17721.52</f>
        <v>103521.52</v>
      </c>
      <c r="I250" s="78">
        <f>+G250-H250</f>
        <v>-85000</v>
      </c>
      <c r="J250" s="14"/>
    </row>
    <row r="251" spans="1:10">
      <c r="A251" s="17">
        <v>42940</v>
      </c>
      <c r="B251" s="21" t="s">
        <v>11</v>
      </c>
      <c r="C251" s="18">
        <v>21.86</v>
      </c>
      <c r="D251" s="18" t="s">
        <v>9</v>
      </c>
      <c r="E251" s="18">
        <v>474398.4</v>
      </c>
      <c r="F251" s="43"/>
      <c r="G251" s="14"/>
      <c r="H251" s="76"/>
      <c r="I251" s="76"/>
      <c r="J251" s="14"/>
    </row>
    <row r="252" spans="1:10">
      <c r="A252" s="17">
        <v>42940</v>
      </c>
      <c r="B252" s="20" t="s">
        <v>12</v>
      </c>
      <c r="C252" s="18">
        <v>136.65</v>
      </c>
      <c r="D252" s="18" t="s">
        <v>9</v>
      </c>
      <c r="E252" s="18">
        <v>474420.26</v>
      </c>
      <c r="F252" s="43"/>
      <c r="G252" s="14"/>
      <c r="H252" s="14"/>
      <c r="I252" s="14"/>
      <c r="J252" s="14"/>
    </row>
    <row r="253" spans="1:10">
      <c r="A253" s="15">
        <v>42940</v>
      </c>
      <c r="B253" s="9" t="s">
        <v>13</v>
      </c>
      <c r="C253" s="16" t="s">
        <v>9</v>
      </c>
      <c r="D253" s="16">
        <v>50206.720000000001</v>
      </c>
      <c r="E253" s="16">
        <v>474556.91</v>
      </c>
      <c r="F253" s="43" t="s">
        <v>761</v>
      </c>
      <c r="G253" s="37">
        <f>+D253+D250+D247</f>
        <v>67873.56</v>
      </c>
      <c r="H253" s="14">
        <v>77310.240000000005</v>
      </c>
      <c r="I253" s="79">
        <f>+G253-H253</f>
        <v>-9436.6800000000076</v>
      </c>
      <c r="J253" s="14" t="s">
        <v>169</v>
      </c>
    </row>
    <row r="254" spans="1:10">
      <c r="A254" s="17">
        <v>42940</v>
      </c>
      <c r="B254" s="21" t="s">
        <v>14</v>
      </c>
      <c r="C254" s="18">
        <v>122.24</v>
      </c>
      <c r="D254" s="18" t="s">
        <v>9</v>
      </c>
      <c r="E254" s="18">
        <v>424350.19</v>
      </c>
      <c r="F254" s="13"/>
      <c r="G254" s="14"/>
      <c r="H254" s="14"/>
      <c r="I254" s="14"/>
      <c r="J254" s="14"/>
    </row>
    <row r="255" spans="1:10">
      <c r="A255" s="17">
        <v>42940</v>
      </c>
      <c r="B255" s="20" t="s">
        <v>15</v>
      </c>
      <c r="C255" s="18">
        <v>764.03</v>
      </c>
      <c r="D255" s="18" t="s">
        <v>9</v>
      </c>
      <c r="E255" s="18">
        <v>424472.43</v>
      </c>
      <c r="F255" s="13"/>
      <c r="G255" s="14"/>
      <c r="H255" s="37"/>
      <c r="I255" s="14"/>
      <c r="J255" s="14"/>
    </row>
    <row r="256" spans="1:10">
      <c r="A256" s="15">
        <v>42940</v>
      </c>
      <c r="B256" s="9" t="s">
        <v>16</v>
      </c>
      <c r="C256" s="16" t="s">
        <v>9</v>
      </c>
      <c r="D256" s="16">
        <v>32103.51</v>
      </c>
      <c r="E256" s="16">
        <v>425236.46</v>
      </c>
      <c r="F256" s="13">
        <f>4710.39+12957.45</f>
        <v>17667.84</v>
      </c>
      <c r="G256" s="79">
        <f>+D256-F256</f>
        <v>14435.669999999998</v>
      </c>
      <c r="H256" s="14" t="s">
        <v>169</v>
      </c>
      <c r="I256" s="14"/>
      <c r="J256" s="14"/>
    </row>
    <row r="257" spans="1:10">
      <c r="A257" s="15">
        <v>42938</v>
      </c>
      <c r="B257" s="9" t="s">
        <v>752</v>
      </c>
      <c r="C257" s="16" t="s">
        <v>9</v>
      </c>
      <c r="D257" s="16">
        <v>40000</v>
      </c>
      <c r="E257" s="16">
        <v>393132.95</v>
      </c>
      <c r="F257" s="63" t="s">
        <v>968</v>
      </c>
      <c r="G257" s="14"/>
      <c r="H257" s="14"/>
      <c r="I257" s="14"/>
      <c r="J257" s="14"/>
    </row>
    <row r="258" spans="1:10">
      <c r="A258" s="15">
        <v>42938</v>
      </c>
      <c r="B258" s="9" t="s">
        <v>753</v>
      </c>
      <c r="C258" s="16" t="s">
        <v>9</v>
      </c>
      <c r="D258" s="16">
        <v>3250</v>
      </c>
      <c r="E258" s="16">
        <v>353132.95</v>
      </c>
      <c r="F258" s="63" t="s">
        <v>1024</v>
      </c>
      <c r="G258" s="14"/>
      <c r="H258" s="14" t="s">
        <v>754</v>
      </c>
      <c r="I258" s="14"/>
      <c r="J258" s="14"/>
    </row>
    <row r="259" spans="1:10">
      <c r="A259" s="15">
        <v>42938</v>
      </c>
      <c r="B259" s="9" t="s">
        <v>285</v>
      </c>
      <c r="C259" s="16" t="s">
        <v>9</v>
      </c>
      <c r="D259" s="16">
        <v>5619.94</v>
      </c>
      <c r="E259" s="16">
        <v>349882.95</v>
      </c>
      <c r="F259" s="63" t="s">
        <v>874</v>
      </c>
      <c r="G259" s="14"/>
      <c r="H259" s="14"/>
      <c r="I259" s="14"/>
      <c r="J259" s="14"/>
    </row>
    <row r="260" spans="1:10">
      <c r="A260" s="15">
        <v>42938</v>
      </c>
      <c r="B260" s="9" t="s">
        <v>285</v>
      </c>
      <c r="C260" s="16" t="s">
        <v>9</v>
      </c>
      <c r="D260" s="16">
        <v>245612.97</v>
      </c>
      <c r="E260" s="16">
        <v>344263.01</v>
      </c>
      <c r="F260" s="63" t="s">
        <v>874</v>
      </c>
      <c r="G260" s="14"/>
      <c r="H260" s="14"/>
      <c r="I260" s="14"/>
      <c r="J260" s="14"/>
    </row>
    <row r="261" spans="1:10">
      <c r="A261" s="15">
        <v>42938</v>
      </c>
      <c r="B261" s="9" t="s">
        <v>728</v>
      </c>
      <c r="C261" s="16">
        <v>11948.38</v>
      </c>
      <c r="D261" s="16" t="s">
        <v>9</v>
      </c>
      <c r="E261" s="16">
        <v>98650.04</v>
      </c>
      <c r="F261" s="13"/>
      <c r="G261" s="14"/>
      <c r="H261" s="14"/>
      <c r="I261" s="14"/>
      <c r="J261" s="14"/>
    </row>
    <row r="262" spans="1:10">
      <c r="A262" s="15">
        <v>42938</v>
      </c>
      <c r="B262" s="9" t="s">
        <v>729</v>
      </c>
      <c r="C262" s="16" t="s">
        <v>9</v>
      </c>
      <c r="D262" s="16">
        <v>5709.98</v>
      </c>
      <c r="E262" s="16">
        <v>110598.42</v>
      </c>
      <c r="F262" s="63" t="s">
        <v>973</v>
      </c>
      <c r="G262" s="14"/>
      <c r="H262" s="14"/>
      <c r="I262" s="14"/>
      <c r="J262" s="14"/>
    </row>
    <row r="263" spans="1:10">
      <c r="A263" s="15">
        <v>42937</v>
      </c>
      <c r="B263" s="9" t="s">
        <v>730</v>
      </c>
      <c r="C263" s="16" t="s">
        <v>9</v>
      </c>
      <c r="D263" s="16">
        <v>53000</v>
      </c>
      <c r="E263" s="16">
        <v>104888.44</v>
      </c>
      <c r="F263" s="63" t="s">
        <v>806</v>
      </c>
      <c r="G263" s="14"/>
      <c r="H263" s="14"/>
      <c r="I263" s="14" t="s">
        <v>879</v>
      </c>
      <c r="J263" s="14"/>
    </row>
    <row r="264" spans="1:10">
      <c r="A264" s="15">
        <v>42937</v>
      </c>
      <c r="B264" s="9" t="s">
        <v>731</v>
      </c>
      <c r="C264" s="16">
        <v>296706.36</v>
      </c>
      <c r="D264" s="16" t="s">
        <v>9</v>
      </c>
      <c r="E264" s="16">
        <v>51888.44</v>
      </c>
      <c r="F264" s="13"/>
      <c r="G264" s="14"/>
      <c r="H264" s="14"/>
      <c r="I264" s="14"/>
      <c r="J264" s="14"/>
    </row>
    <row r="265" spans="1:10">
      <c r="A265" s="15">
        <v>42937</v>
      </c>
      <c r="B265" s="9" t="s">
        <v>542</v>
      </c>
      <c r="C265" s="16">
        <v>215000</v>
      </c>
      <c r="D265" s="16" t="s">
        <v>9</v>
      </c>
      <c r="E265" s="16">
        <v>348594.8</v>
      </c>
      <c r="F265" s="13"/>
      <c r="G265" s="14"/>
      <c r="H265" s="14"/>
      <c r="I265" s="14"/>
      <c r="J265" s="14"/>
    </row>
    <row r="266" spans="1:10">
      <c r="A266" s="15">
        <v>42937</v>
      </c>
      <c r="B266" s="9" t="s">
        <v>699</v>
      </c>
      <c r="C266" s="16" t="s">
        <v>9</v>
      </c>
      <c r="D266" s="16">
        <v>2040</v>
      </c>
      <c r="E266" s="16">
        <v>563594.80000000005</v>
      </c>
      <c r="F266" s="63" t="s">
        <v>873</v>
      </c>
      <c r="G266" s="14" t="s">
        <v>712</v>
      </c>
      <c r="H266" s="14" t="s">
        <v>713</v>
      </c>
      <c r="I266" s="14"/>
      <c r="J266" s="14"/>
    </row>
    <row r="267" spans="1:10">
      <c r="A267" s="15">
        <v>42937</v>
      </c>
      <c r="B267" s="9" t="s">
        <v>700</v>
      </c>
      <c r="C267" s="16" t="s">
        <v>9</v>
      </c>
      <c r="D267" s="16">
        <v>16085</v>
      </c>
      <c r="E267" s="16">
        <v>561554.80000000005</v>
      </c>
      <c r="F267" s="63" t="s">
        <v>871</v>
      </c>
      <c r="G267" s="14" t="s">
        <v>707</v>
      </c>
      <c r="H267" s="14" t="s">
        <v>706</v>
      </c>
      <c r="I267" s="14"/>
      <c r="J267" s="14"/>
    </row>
    <row r="268" spans="1:10">
      <c r="A268" s="15">
        <v>42937</v>
      </c>
      <c r="B268" s="9" t="s">
        <v>132</v>
      </c>
      <c r="C268" s="16" t="s">
        <v>9</v>
      </c>
      <c r="D268" s="16">
        <v>55000</v>
      </c>
      <c r="E268" s="16">
        <v>545469.80000000005</v>
      </c>
      <c r="F268" s="63" t="s">
        <v>1032</v>
      </c>
      <c r="G268" s="14"/>
      <c r="H268" s="14"/>
      <c r="I268" s="14"/>
      <c r="J268" s="14"/>
    </row>
    <row r="269" spans="1:10">
      <c r="A269" s="15">
        <v>42937</v>
      </c>
      <c r="B269" s="22" t="s">
        <v>709</v>
      </c>
      <c r="C269" s="16" t="s">
        <v>9</v>
      </c>
      <c r="D269" s="16">
        <v>76643.67</v>
      </c>
      <c r="E269" s="16">
        <v>490469.8</v>
      </c>
      <c r="F269" s="13" t="s">
        <v>714</v>
      </c>
      <c r="G269" s="14"/>
      <c r="H269" s="14"/>
      <c r="I269" s="14"/>
      <c r="J269" s="14"/>
    </row>
    <row r="270" spans="1:10">
      <c r="A270" s="15">
        <v>42937</v>
      </c>
      <c r="B270" s="22" t="s">
        <v>710</v>
      </c>
      <c r="C270" s="16" t="s">
        <v>9</v>
      </c>
      <c r="D270" s="16">
        <v>47067.23</v>
      </c>
      <c r="E270" s="16">
        <v>413826.13</v>
      </c>
      <c r="F270" s="13" t="s">
        <v>715</v>
      </c>
      <c r="G270" s="14"/>
      <c r="H270" s="14"/>
      <c r="I270" s="14"/>
      <c r="J270" s="14"/>
    </row>
    <row r="271" spans="1:10">
      <c r="A271" s="15">
        <v>42937</v>
      </c>
      <c r="B271" s="22" t="s">
        <v>711</v>
      </c>
      <c r="C271" s="16" t="s">
        <v>9</v>
      </c>
      <c r="D271" s="16">
        <v>11814.77</v>
      </c>
      <c r="E271" s="16">
        <v>366758.9</v>
      </c>
      <c r="F271" s="13" t="s">
        <v>716</v>
      </c>
      <c r="G271" s="14"/>
      <c r="H271" s="14"/>
      <c r="I271" s="14"/>
      <c r="J271" s="14"/>
    </row>
    <row r="272" spans="1:10">
      <c r="A272" s="15">
        <v>42937</v>
      </c>
      <c r="B272" s="22" t="s">
        <v>701</v>
      </c>
      <c r="C272" s="16" t="s">
        <v>9</v>
      </c>
      <c r="D272" s="16">
        <v>131659.48000000001</v>
      </c>
      <c r="E272" s="16">
        <v>354944.13</v>
      </c>
      <c r="F272" s="13" t="s">
        <v>708</v>
      </c>
      <c r="G272" s="14"/>
      <c r="H272" s="14"/>
      <c r="I272" s="14" t="s">
        <v>734</v>
      </c>
      <c r="J272" s="14"/>
    </row>
    <row r="273" spans="1:10">
      <c r="A273" s="15">
        <v>42937</v>
      </c>
      <c r="B273" s="9" t="s">
        <v>702</v>
      </c>
      <c r="C273" s="16" t="s">
        <v>9</v>
      </c>
      <c r="D273" s="16">
        <v>285</v>
      </c>
      <c r="E273" s="16">
        <v>223284.65</v>
      </c>
      <c r="F273" s="63" t="s">
        <v>1140</v>
      </c>
      <c r="G273" s="14"/>
      <c r="H273" s="14"/>
      <c r="I273" s="14"/>
      <c r="J273" s="14" t="s">
        <v>260</v>
      </c>
    </row>
    <row r="274" spans="1:10">
      <c r="A274" s="15">
        <v>42937</v>
      </c>
      <c r="B274" s="9" t="s">
        <v>703</v>
      </c>
      <c r="C274" s="16" t="s">
        <v>9</v>
      </c>
      <c r="D274" s="16">
        <v>140000</v>
      </c>
      <c r="E274" s="16">
        <v>222999.65</v>
      </c>
      <c r="F274" s="13"/>
      <c r="G274" s="14"/>
      <c r="H274" s="14"/>
      <c r="I274" s="14"/>
      <c r="J274" s="14"/>
    </row>
    <row r="275" spans="1:10">
      <c r="A275" s="15">
        <v>42937</v>
      </c>
      <c r="B275" s="9" t="s">
        <v>285</v>
      </c>
      <c r="C275" s="16" t="s">
        <v>9</v>
      </c>
      <c r="D275" s="16">
        <v>3563.45</v>
      </c>
      <c r="E275" s="16">
        <v>82999.649999999994</v>
      </c>
      <c r="F275" s="63" t="s">
        <v>814</v>
      </c>
      <c r="G275" s="14"/>
      <c r="H275" s="14"/>
      <c r="I275" s="14"/>
      <c r="J275" s="14"/>
    </row>
    <row r="276" spans="1:10">
      <c r="A276" s="15">
        <v>42937</v>
      </c>
      <c r="B276" s="9" t="s">
        <v>285</v>
      </c>
      <c r="C276" s="16" t="s">
        <v>9</v>
      </c>
      <c r="D276" s="16">
        <v>58953.97</v>
      </c>
      <c r="E276" s="16">
        <v>79436.2</v>
      </c>
      <c r="F276" s="63" t="s">
        <v>814</v>
      </c>
      <c r="G276" s="14"/>
      <c r="H276" s="14"/>
      <c r="I276" s="14"/>
      <c r="J276" s="14"/>
    </row>
    <row r="277" spans="1:10">
      <c r="A277" s="15">
        <v>42937</v>
      </c>
      <c r="B277" s="9" t="s">
        <v>273</v>
      </c>
      <c r="C277" s="16">
        <v>217630.56</v>
      </c>
      <c r="D277" s="16" t="s">
        <v>9</v>
      </c>
      <c r="E277" s="16">
        <v>20482.23</v>
      </c>
      <c r="F277" s="13"/>
      <c r="G277" s="14"/>
      <c r="H277" s="14"/>
      <c r="I277" s="14"/>
      <c r="J277" s="14"/>
    </row>
    <row r="278" spans="1:10">
      <c r="A278" s="15">
        <v>42937</v>
      </c>
      <c r="B278" s="9" t="s">
        <v>663</v>
      </c>
      <c r="C278" s="16" t="s">
        <v>9</v>
      </c>
      <c r="D278" s="16">
        <v>215000</v>
      </c>
      <c r="E278" s="16">
        <v>238112.79</v>
      </c>
      <c r="F278" s="13" t="s">
        <v>722</v>
      </c>
      <c r="G278" s="14"/>
      <c r="H278" s="14"/>
      <c r="I278" s="14"/>
      <c r="J278" s="14"/>
    </row>
    <row r="279" spans="1:10">
      <c r="A279" s="15">
        <v>42937</v>
      </c>
      <c r="B279" s="9" t="s">
        <v>704</v>
      </c>
      <c r="C279" s="16">
        <v>988649.63</v>
      </c>
      <c r="D279" s="16" t="s">
        <v>9</v>
      </c>
      <c r="E279" s="16">
        <v>23112.79</v>
      </c>
      <c r="F279" s="13"/>
      <c r="G279" s="14"/>
      <c r="H279" s="14"/>
      <c r="I279" s="14"/>
      <c r="J279" s="14"/>
    </row>
    <row r="280" spans="1:10">
      <c r="A280" s="15">
        <v>42937</v>
      </c>
      <c r="B280" s="9" t="s">
        <v>693</v>
      </c>
      <c r="C280" s="16" t="s">
        <v>9</v>
      </c>
      <c r="D280" s="16">
        <v>1489</v>
      </c>
      <c r="E280" s="16">
        <v>1011762.42</v>
      </c>
      <c r="F280" s="63" t="s">
        <v>969</v>
      </c>
      <c r="G280" s="14"/>
      <c r="H280" s="14"/>
      <c r="I280" s="14"/>
      <c r="J280" s="14" t="s">
        <v>260</v>
      </c>
    </row>
    <row r="281" spans="1:10">
      <c r="A281" s="15">
        <v>42937</v>
      </c>
      <c r="B281" s="9" t="s">
        <v>694</v>
      </c>
      <c r="C281" s="16" t="s">
        <v>9</v>
      </c>
      <c r="D281" s="16">
        <v>176028.7</v>
      </c>
      <c r="E281" s="16">
        <v>1010273.42</v>
      </c>
      <c r="F281" s="13" t="s">
        <v>720</v>
      </c>
      <c r="G281" s="14"/>
      <c r="H281" s="14"/>
      <c r="I281" s="14" t="s">
        <v>721</v>
      </c>
      <c r="J281" s="14"/>
    </row>
    <row r="282" spans="1:10">
      <c r="A282" s="15">
        <v>42937</v>
      </c>
      <c r="B282" s="9" t="s">
        <v>695</v>
      </c>
      <c r="C282" s="16" t="s">
        <v>9</v>
      </c>
      <c r="D282" s="16">
        <v>3250</v>
      </c>
      <c r="E282" s="16">
        <v>834244.72</v>
      </c>
      <c r="F282" s="63" t="s">
        <v>870</v>
      </c>
      <c r="G282" s="14" t="s">
        <v>505</v>
      </c>
      <c r="H282" s="14" t="s">
        <v>697</v>
      </c>
      <c r="I282" s="14"/>
      <c r="J282" s="14"/>
    </row>
    <row r="283" spans="1:10">
      <c r="A283" s="15">
        <v>42937</v>
      </c>
      <c r="B283" s="9" t="s">
        <v>696</v>
      </c>
      <c r="C283" s="16" t="s">
        <v>9</v>
      </c>
      <c r="D283" s="16">
        <v>3250</v>
      </c>
      <c r="E283" s="16">
        <v>830994.72</v>
      </c>
      <c r="F283" s="63" t="s">
        <v>869</v>
      </c>
      <c r="G283" s="14" t="s">
        <v>505</v>
      </c>
      <c r="H283" s="14" t="s">
        <v>698</v>
      </c>
      <c r="I283" s="14"/>
      <c r="J283" s="14"/>
    </row>
    <row r="284" spans="1:10">
      <c r="A284" s="15">
        <v>42937</v>
      </c>
      <c r="B284" s="24" t="s">
        <v>732</v>
      </c>
      <c r="C284" s="16" t="s">
        <v>9</v>
      </c>
      <c r="D284" s="16">
        <v>267520</v>
      </c>
      <c r="E284" s="16">
        <v>827744.72</v>
      </c>
      <c r="F284" s="13" t="s">
        <v>717</v>
      </c>
      <c r="G284" s="14"/>
      <c r="H284" s="14"/>
      <c r="I284" s="14" t="s">
        <v>719</v>
      </c>
      <c r="J284" s="14"/>
    </row>
    <row r="285" spans="1:10">
      <c r="A285" s="15">
        <v>42937</v>
      </c>
      <c r="B285" s="24" t="s">
        <v>733</v>
      </c>
      <c r="C285" s="16" t="s">
        <v>9</v>
      </c>
      <c r="D285" s="16">
        <v>27692.14</v>
      </c>
      <c r="E285" s="16">
        <v>560224.72</v>
      </c>
      <c r="F285" s="13" t="s">
        <v>718</v>
      </c>
      <c r="G285" s="14"/>
      <c r="H285" s="14"/>
      <c r="I285" s="14" t="s">
        <v>719</v>
      </c>
      <c r="J285" s="14"/>
    </row>
    <row r="286" spans="1:10">
      <c r="A286" s="15">
        <v>42937</v>
      </c>
      <c r="B286" s="9" t="s">
        <v>690</v>
      </c>
      <c r="C286" s="16" t="s">
        <v>9</v>
      </c>
      <c r="D286" s="16">
        <v>13277</v>
      </c>
      <c r="E286" s="16">
        <v>532532.57999999996</v>
      </c>
      <c r="F286" s="63" t="s">
        <v>1026</v>
      </c>
      <c r="G286" s="14"/>
      <c r="H286" s="14"/>
      <c r="I286" s="14"/>
      <c r="J286" s="14" t="s">
        <v>260</v>
      </c>
    </row>
    <row r="287" spans="1:10">
      <c r="A287" s="15">
        <v>42937</v>
      </c>
      <c r="B287" s="23" t="s">
        <v>691</v>
      </c>
      <c r="C287" s="16">
        <v>5000</v>
      </c>
      <c r="D287" s="16" t="s">
        <v>9</v>
      </c>
      <c r="E287" s="16">
        <v>519255.58</v>
      </c>
      <c r="F287" s="13" t="s">
        <v>295</v>
      </c>
      <c r="G287" s="14"/>
      <c r="H287" s="14"/>
      <c r="I287" s="14"/>
      <c r="J287" s="14"/>
    </row>
    <row r="288" spans="1:10">
      <c r="A288" s="17">
        <v>42937</v>
      </c>
      <c r="B288" s="21" t="s">
        <v>11</v>
      </c>
      <c r="C288" s="18">
        <v>40.32</v>
      </c>
      <c r="D288" s="18" t="s">
        <v>9</v>
      </c>
      <c r="E288" s="18">
        <v>524255.58</v>
      </c>
      <c r="F288" s="13"/>
      <c r="G288" s="14"/>
      <c r="H288" s="14"/>
      <c r="I288" s="14"/>
      <c r="J288" s="14"/>
    </row>
    <row r="289" spans="1:10">
      <c r="A289" s="17">
        <v>42937</v>
      </c>
      <c r="B289" s="20" t="s">
        <v>12</v>
      </c>
      <c r="C289" s="18">
        <v>252</v>
      </c>
      <c r="D289" s="18" t="s">
        <v>9</v>
      </c>
      <c r="E289" s="18">
        <v>524295.9</v>
      </c>
      <c r="F289" s="13"/>
      <c r="G289" s="14"/>
      <c r="H289" s="14"/>
      <c r="I289" s="14"/>
      <c r="J289" s="14"/>
    </row>
    <row r="290" spans="1:10">
      <c r="A290" s="15">
        <v>42937</v>
      </c>
      <c r="B290" s="9" t="s">
        <v>13</v>
      </c>
      <c r="C290" s="16" t="s">
        <v>9</v>
      </c>
      <c r="D290" s="16">
        <v>63927.68</v>
      </c>
      <c r="E290" s="16">
        <v>524547.9</v>
      </c>
      <c r="F290" s="13" t="s">
        <v>692</v>
      </c>
      <c r="G290" s="14"/>
      <c r="H290" s="14"/>
      <c r="I290" s="14"/>
      <c r="J290" s="14"/>
    </row>
    <row r="291" spans="1:10">
      <c r="A291" s="17">
        <v>42937</v>
      </c>
      <c r="B291" s="21" t="s">
        <v>14</v>
      </c>
      <c r="C291" s="18">
        <v>268.95999999999998</v>
      </c>
      <c r="D291" s="18" t="s">
        <v>9</v>
      </c>
      <c r="E291" s="18">
        <v>460620.22</v>
      </c>
      <c r="F291" s="13"/>
      <c r="G291" s="14"/>
      <c r="H291" s="14"/>
      <c r="I291" s="14"/>
      <c r="J291" s="14"/>
    </row>
    <row r="292" spans="1:10">
      <c r="A292" s="17">
        <v>42937</v>
      </c>
      <c r="B292" s="20" t="s">
        <v>15</v>
      </c>
      <c r="C292" s="18">
        <v>1680.98</v>
      </c>
      <c r="D292" s="18" t="s">
        <v>9</v>
      </c>
      <c r="E292" s="18">
        <v>460889.18</v>
      </c>
      <c r="F292" s="13"/>
      <c r="G292" s="14"/>
      <c r="H292" s="14"/>
      <c r="I292" s="14"/>
      <c r="J292" s="14"/>
    </row>
    <row r="293" spans="1:10">
      <c r="A293" s="15">
        <v>42937</v>
      </c>
      <c r="B293" s="9" t="s">
        <v>16</v>
      </c>
      <c r="C293" s="16" t="s">
        <v>9</v>
      </c>
      <c r="D293" s="16">
        <v>70631.42</v>
      </c>
      <c r="E293" s="16">
        <v>462570.16</v>
      </c>
      <c r="F293" s="13" t="s">
        <v>692</v>
      </c>
      <c r="G293" s="14"/>
      <c r="H293" s="14"/>
      <c r="I293" s="14"/>
      <c r="J293" s="14"/>
    </row>
    <row r="294" spans="1:10">
      <c r="A294" s="15">
        <v>42937</v>
      </c>
      <c r="B294" s="9" t="s">
        <v>685</v>
      </c>
      <c r="C294" s="16" t="s">
        <v>9</v>
      </c>
      <c r="D294" s="16">
        <v>1800</v>
      </c>
      <c r="E294" s="16">
        <v>391938.74</v>
      </c>
      <c r="F294" s="63" t="s">
        <v>993</v>
      </c>
      <c r="G294" s="14"/>
      <c r="H294" s="14"/>
      <c r="I294" s="14"/>
      <c r="J294" s="14"/>
    </row>
    <row r="295" spans="1:10">
      <c r="A295" s="15">
        <v>42937</v>
      </c>
      <c r="B295" s="19" t="s">
        <v>686</v>
      </c>
      <c r="C295" s="16" t="s">
        <v>9</v>
      </c>
      <c r="D295" s="16">
        <v>333.61</v>
      </c>
      <c r="E295" s="16">
        <v>390138.74</v>
      </c>
      <c r="F295" s="13" t="s">
        <v>72</v>
      </c>
      <c r="G295" s="14"/>
      <c r="H295" s="14"/>
      <c r="I295" s="14"/>
      <c r="J295" s="14"/>
    </row>
    <row r="296" spans="1:10">
      <c r="A296" s="15">
        <v>42936</v>
      </c>
      <c r="B296" s="9" t="s">
        <v>687</v>
      </c>
      <c r="C296" s="16" t="s">
        <v>9</v>
      </c>
      <c r="D296" s="16">
        <v>1919</v>
      </c>
      <c r="E296" s="16">
        <v>389805.13</v>
      </c>
      <c r="F296" s="63" t="s">
        <v>865</v>
      </c>
      <c r="G296" s="14" t="s">
        <v>248</v>
      </c>
      <c r="H296" s="14" t="s">
        <v>689</v>
      </c>
      <c r="I296" s="14"/>
      <c r="J296" s="14"/>
    </row>
    <row r="297" spans="1:10">
      <c r="A297" s="15">
        <v>42936</v>
      </c>
      <c r="B297" s="9" t="s">
        <v>688</v>
      </c>
      <c r="C297" s="16">
        <v>150000</v>
      </c>
      <c r="D297" s="16" t="s">
        <v>9</v>
      </c>
      <c r="E297" s="16">
        <v>387886.13</v>
      </c>
      <c r="F297" s="13"/>
      <c r="G297" s="14"/>
      <c r="H297" s="14"/>
      <c r="I297" s="14" t="s">
        <v>883</v>
      </c>
      <c r="J297" s="14"/>
    </row>
    <row r="298" spans="1:10">
      <c r="A298" s="15">
        <v>42936</v>
      </c>
      <c r="B298" s="9" t="s">
        <v>683</v>
      </c>
      <c r="C298" s="16" t="s">
        <v>9</v>
      </c>
      <c r="D298" s="16">
        <v>50000</v>
      </c>
      <c r="E298" s="16">
        <v>537886.13</v>
      </c>
      <c r="F298" s="63" t="s">
        <v>872</v>
      </c>
      <c r="G298" s="14" t="s">
        <v>669</v>
      </c>
      <c r="H298" s="14" t="s">
        <v>705</v>
      </c>
      <c r="I298" s="14"/>
      <c r="J298" s="14"/>
    </row>
    <row r="299" spans="1:10">
      <c r="A299" s="15">
        <v>42936</v>
      </c>
      <c r="B299" s="9" t="s">
        <v>684</v>
      </c>
      <c r="C299" s="16" t="s">
        <v>9</v>
      </c>
      <c r="D299" s="16">
        <v>464000</v>
      </c>
      <c r="E299" s="16">
        <v>487886.13</v>
      </c>
      <c r="F299" s="43"/>
      <c r="G299" s="14"/>
      <c r="H299" s="14"/>
      <c r="I299" s="14" t="s">
        <v>880</v>
      </c>
      <c r="J299" s="14"/>
    </row>
    <row r="300" spans="1:10">
      <c r="A300" s="15">
        <v>42936</v>
      </c>
      <c r="B300" s="9" t="s">
        <v>681</v>
      </c>
      <c r="C300" s="16" t="s">
        <v>9</v>
      </c>
      <c r="D300" s="16">
        <v>3372.14</v>
      </c>
      <c r="E300" s="16">
        <v>23886.13</v>
      </c>
      <c r="F300" s="63" t="s">
        <v>972</v>
      </c>
      <c r="G300" s="14" t="s">
        <v>766</v>
      </c>
      <c r="H300" s="14"/>
      <c r="I300" s="14"/>
      <c r="J300" s="14" t="s">
        <v>260</v>
      </c>
    </row>
    <row r="301" spans="1:10">
      <c r="A301" s="15">
        <v>42936</v>
      </c>
      <c r="B301" s="9" t="s">
        <v>662</v>
      </c>
      <c r="C301" s="16">
        <v>1845535.51</v>
      </c>
      <c r="D301" s="16" t="s">
        <v>9</v>
      </c>
      <c r="E301" s="16">
        <v>20513.990000000002</v>
      </c>
      <c r="F301" s="13"/>
      <c r="G301" s="14"/>
      <c r="H301" s="14"/>
      <c r="I301" s="14"/>
      <c r="J301" s="14"/>
    </row>
    <row r="302" spans="1:10">
      <c r="A302" s="15">
        <v>42936</v>
      </c>
      <c r="B302" s="9" t="s">
        <v>663</v>
      </c>
      <c r="C302" s="16" t="s">
        <v>9</v>
      </c>
      <c r="D302" s="16">
        <v>150000</v>
      </c>
      <c r="E302" s="16">
        <v>1866049.5</v>
      </c>
      <c r="F302" s="63" t="s">
        <v>722</v>
      </c>
      <c r="G302" s="14"/>
      <c r="H302" s="14"/>
      <c r="I302" s="14" t="s">
        <v>881</v>
      </c>
      <c r="J302" s="14"/>
    </row>
    <row r="303" spans="1:10">
      <c r="A303" s="15">
        <v>42936</v>
      </c>
      <c r="B303" s="9" t="s">
        <v>45</v>
      </c>
      <c r="C303" s="16" t="s">
        <v>9</v>
      </c>
      <c r="D303" s="16">
        <v>400000</v>
      </c>
      <c r="E303" s="16">
        <v>1716049.5</v>
      </c>
      <c r="F303" s="63" t="s">
        <v>723</v>
      </c>
      <c r="G303" s="14"/>
      <c r="H303" s="14"/>
      <c r="I303" s="63" t="s">
        <v>882</v>
      </c>
      <c r="J303" s="14"/>
    </row>
    <row r="304" spans="1:10">
      <c r="A304" s="15">
        <v>42936</v>
      </c>
      <c r="B304" s="9" t="s">
        <v>664</v>
      </c>
      <c r="C304" s="16" t="s">
        <v>9</v>
      </c>
      <c r="D304" s="16">
        <v>170000</v>
      </c>
      <c r="E304" s="16">
        <v>1316049.5</v>
      </c>
      <c r="F304" s="13"/>
      <c r="G304" s="14"/>
      <c r="H304" s="14"/>
      <c r="I304" s="14"/>
      <c r="J304" s="14"/>
    </row>
    <row r="305" spans="1:10">
      <c r="A305" s="15">
        <v>42936</v>
      </c>
      <c r="B305" s="9" t="s">
        <v>285</v>
      </c>
      <c r="C305" s="16" t="s">
        <v>9</v>
      </c>
      <c r="D305" s="16">
        <v>1623.32</v>
      </c>
      <c r="E305" s="16">
        <v>1146049.5</v>
      </c>
      <c r="F305" s="63" t="s">
        <v>815</v>
      </c>
      <c r="G305" s="14"/>
      <c r="H305" s="14"/>
      <c r="I305" s="14"/>
      <c r="J305" s="14"/>
    </row>
    <row r="306" spans="1:10">
      <c r="A306" s="15">
        <v>42936</v>
      </c>
      <c r="B306" s="9" t="s">
        <v>285</v>
      </c>
      <c r="C306" s="16" t="s">
        <v>9</v>
      </c>
      <c r="D306" s="16">
        <v>83209.72</v>
      </c>
      <c r="E306" s="16">
        <v>1144426.18</v>
      </c>
      <c r="F306" s="63" t="s">
        <v>815</v>
      </c>
      <c r="G306" s="14"/>
      <c r="H306" s="14"/>
      <c r="I306" s="14"/>
      <c r="J306" s="14"/>
    </row>
    <row r="307" spans="1:10">
      <c r="A307" s="15">
        <v>42936</v>
      </c>
      <c r="B307" s="22" t="s">
        <v>665</v>
      </c>
      <c r="C307" s="16" t="s">
        <v>9</v>
      </c>
      <c r="D307" s="16">
        <v>13581.94</v>
      </c>
      <c r="E307" s="16">
        <v>1061216.46</v>
      </c>
      <c r="F307" s="13" t="s">
        <v>735</v>
      </c>
      <c r="G307" s="14"/>
      <c r="H307" s="14"/>
      <c r="I307" s="14"/>
      <c r="J307" s="14"/>
    </row>
    <row r="308" spans="1:10">
      <c r="A308" s="15">
        <v>42936</v>
      </c>
      <c r="B308" s="9" t="s">
        <v>666</v>
      </c>
      <c r="C308" s="16" t="s">
        <v>9</v>
      </c>
      <c r="D308" s="16">
        <v>1099</v>
      </c>
      <c r="E308" s="16">
        <v>1047634.52</v>
      </c>
      <c r="F308" s="63" t="s">
        <v>823</v>
      </c>
      <c r="G308" s="14"/>
      <c r="H308" s="14"/>
      <c r="I308" s="14"/>
      <c r="J308" s="14"/>
    </row>
    <row r="309" spans="1:10">
      <c r="A309" s="15">
        <v>42936</v>
      </c>
      <c r="B309" s="9" t="s">
        <v>667</v>
      </c>
      <c r="C309" s="16" t="s">
        <v>9</v>
      </c>
      <c r="D309" s="16">
        <v>56701.65</v>
      </c>
      <c r="E309" s="16">
        <v>1046535.52</v>
      </c>
      <c r="F309" s="63" t="s">
        <v>1102</v>
      </c>
      <c r="G309" s="14"/>
      <c r="H309" s="14"/>
      <c r="I309" s="14"/>
      <c r="J309" s="14"/>
    </row>
    <row r="310" spans="1:10">
      <c r="A310" s="15">
        <v>42936</v>
      </c>
      <c r="B310" s="9" t="s">
        <v>668</v>
      </c>
      <c r="C310" s="16" t="s">
        <v>9</v>
      </c>
      <c r="D310" s="16">
        <v>50000</v>
      </c>
      <c r="E310" s="16">
        <v>989833.87</v>
      </c>
      <c r="F310" s="63" t="s">
        <v>822</v>
      </c>
      <c r="G310" s="14" t="s">
        <v>669</v>
      </c>
      <c r="H310" s="14"/>
      <c r="I310" s="14"/>
      <c r="J310" s="14"/>
    </row>
    <row r="311" spans="1:10">
      <c r="A311" s="15">
        <v>42936</v>
      </c>
      <c r="B311" s="9" t="s">
        <v>661</v>
      </c>
      <c r="C311" s="38"/>
      <c r="D311" s="38">
        <v>45000</v>
      </c>
      <c r="E311" s="38">
        <v>939833.87</v>
      </c>
      <c r="F311" s="63" t="s">
        <v>819</v>
      </c>
      <c r="G311" s="14"/>
      <c r="H311" s="14" t="s">
        <v>653</v>
      </c>
      <c r="I311" s="14"/>
      <c r="J311" s="14"/>
    </row>
    <row r="312" spans="1:10">
      <c r="A312" s="15">
        <v>42936</v>
      </c>
      <c r="B312" s="9" t="s">
        <v>657</v>
      </c>
      <c r="C312" s="16" t="s">
        <v>9</v>
      </c>
      <c r="D312" s="16">
        <v>286400</v>
      </c>
      <c r="E312" s="16">
        <v>894833.87</v>
      </c>
      <c r="F312" s="63" t="s">
        <v>818</v>
      </c>
      <c r="G312" s="14" t="s">
        <v>658</v>
      </c>
      <c r="H312" s="14"/>
      <c r="I312" s="14"/>
      <c r="J312" s="14"/>
    </row>
    <row r="313" spans="1:10">
      <c r="A313" s="15">
        <v>42936</v>
      </c>
      <c r="B313" s="9" t="s">
        <v>132</v>
      </c>
      <c r="C313" s="16" t="s">
        <v>9</v>
      </c>
      <c r="D313" s="16">
        <v>4169</v>
      </c>
      <c r="E313" s="16">
        <v>608433.87</v>
      </c>
      <c r="F313" s="63" t="s">
        <v>810</v>
      </c>
      <c r="G313" s="14"/>
      <c r="H313" s="14"/>
      <c r="I313" s="14"/>
      <c r="J313" s="14"/>
    </row>
    <row r="314" spans="1:10">
      <c r="A314" s="15">
        <v>42936</v>
      </c>
      <c r="B314" s="9" t="s">
        <v>132</v>
      </c>
      <c r="C314" s="16" t="s">
        <v>9</v>
      </c>
      <c r="D314" s="16">
        <v>229600</v>
      </c>
      <c r="E314" s="16">
        <v>604264.87</v>
      </c>
      <c r="F314" s="63" t="s">
        <v>811</v>
      </c>
      <c r="G314" s="14"/>
      <c r="H314" s="14"/>
      <c r="I314" s="14"/>
      <c r="J314" s="14"/>
    </row>
    <row r="315" spans="1:10">
      <c r="A315" s="15">
        <v>42936</v>
      </c>
      <c r="B315" s="9" t="s">
        <v>132</v>
      </c>
      <c r="C315" s="16" t="s">
        <v>9</v>
      </c>
      <c r="D315" s="16">
        <v>2953</v>
      </c>
      <c r="E315" s="16">
        <v>374664.87</v>
      </c>
      <c r="F315" s="63" t="s">
        <v>809</v>
      </c>
      <c r="G315" s="14"/>
      <c r="H315" s="14"/>
      <c r="I315" s="14"/>
      <c r="J315" s="14"/>
    </row>
    <row r="316" spans="1:10">
      <c r="A316" s="17">
        <v>42936</v>
      </c>
      <c r="B316" s="21" t="s">
        <v>11</v>
      </c>
      <c r="C316" s="18">
        <v>5.76</v>
      </c>
      <c r="D316" s="18" t="s">
        <v>9</v>
      </c>
      <c r="E316" s="18">
        <v>371711.87</v>
      </c>
      <c r="F316" s="13"/>
      <c r="G316" s="14"/>
      <c r="H316" s="14"/>
      <c r="I316" s="14"/>
      <c r="J316" s="14"/>
    </row>
    <row r="317" spans="1:10">
      <c r="A317" s="17">
        <v>42936</v>
      </c>
      <c r="B317" s="20" t="s">
        <v>12</v>
      </c>
      <c r="C317" s="18">
        <v>36</v>
      </c>
      <c r="D317" s="18" t="s">
        <v>9</v>
      </c>
      <c r="E317" s="18">
        <v>371717.63</v>
      </c>
      <c r="F317" s="13"/>
      <c r="G317" s="14"/>
      <c r="H317" s="14"/>
      <c r="I317" s="14"/>
      <c r="J317" s="14"/>
    </row>
    <row r="318" spans="1:10">
      <c r="A318" s="15">
        <v>42936</v>
      </c>
      <c r="B318" s="9" t="s">
        <v>13</v>
      </c>
      <c r="C318" s="16" t="s">
        <v>9</v>
      </c>
      <c r="D318" s="16">
        <v>8619</v>
      </c>
      <c r="E318" s="16">
        <v>371753.63</v>
      </c>
      <c r="F318" s="13" t="s">
        <v>682</v>
      </c>
      <c r="G318" s="14"/>
      <c r="H318" s="14"/>
      <c r="I318" s="14"/>
      <c r="J318" s="14"/>
    </row>
    <row r="319" spans="1:10">
      <c r="A319" s="17">
        <v>42936</v>
      </c>
      <c r="B319" s="21" t="s">
        <v>14</v>
      </c>
      <c r="C319" s="18">
        <v>85.02</v>
      </c>
      <c r="D319" s="18" t="s">
        <v>9</v>
      </c>
      <c r="E319" s="18">
        <v>363134.63</v>
      </c>
      <c r="F319" s="13"/>
      <c r="G319" s="14"/>
      <c r="H319" s="14"/>
      <c r="I319" s="14"/>
      <c r="J319" s="14"/>
    </row>
    <row r="320" spans="1:10">
      <c r="A320" s="17">
        <v>42936</v>
      </c>
      <c r="B320" s="20" t="s">
        <v>15</v>
      </c>
      <c r="C320" s="18">
        <v>531.36</v>
      </c>
      <c r="D320" s="18" t="s">
        <v>9</v>
      </c>
      <c r="E320" s="18">
        <v>363219.65</v>
      </c>
      <c r="F320" s="13"/>
      <c r="G320" s="14"/>
      <c r="H320" s="14"/>
      <c r="I320" s="14"/>
      <c r="J320" s="14"/>
    </row>
    <row r="321" spans="1:10">
      <c r="A321" s="15">
        <v>42936</v>
      </c>
      <c r="B321" s="9" t="s">
        <v>16</v>
      </c>
      <c r="C321" s="16" t="s">
        <v>9</v>
      </c>
      <c r="D321" s="16">
        <v>22327.67</v>
      </c>
      <c r="E321" s="16">
        <v>363751.01</v>
      </c>
      <c r="F321" s="13" t="s">
        <v>682</v>
      </c>
      <c r="G321" s="14"/>
      <c r="H321" s="14"/>
      <c r="I321" s="14"/>
      <c r="J321" s="14"/>
    </row>
    <row r="322" spans="1:10">
      <c r="A322" s="17">
        <v>42936</v>
      </c>
      <c r="B322" s="21" t="s">
        <v>20</v>
      </c>
      <c r="C322" s="18">
        <v>101.64</v>
      </c>
      <c r="D322" s="18" t="s">
        <v>9</v>
      </c>
      <c r="E322" s="18">
        <v>341423.34</v>
      </c>
      <c r="F322" s="13"/>
      <c r="G322" s="14"/>
      <c r="H322" s="14"/>
      <c r="I322" s="14"/>
      <c r="J322" s="14"/>
    </row>
    <row r="323" spans="1:10">
      <c r="A323" s="17">
        <v>42936</v>
      </c>
      <c r="B323" s="20" t="s">
        <v>21</v>
      </c>
      <c r="C323" s="18">
        <v>635.25</v>
      </c>
      <c r="D323" s="18" t="s">
        <v>9</v>
      </c>
      <c r="E323" s="18">
        <v>341524.98</v>
      </c>
      <c r="F323" s="13"/>
      <c r="G323" s="14"/>
      <c r="H323" s="14"/>
      <c r="I323" s="14"/>
      <c r="J323" s="14"/>
    </row>
    <row r="324" spans="1:10">
      <c r="A324" s="15">
        <v>42936</v>
      </c>
      <c r="B324" s="9" t="s">
        <v>22</v>
      </c>
      <c r="C324" s="16" t="s">
        <v>9</v>
      </c>
      <c r="D324" s="16">
        <v>6693.98</v>
      </c>
      <c r="E324" s="16">
        <v>342160.23</v>
      </c>
      <c r="F324" s="13" t="s">
        <v>682</v>
      </c>
      <c r="G324" s="14"/>
      <c r="H324" s="14"/>
      <c r="I324" s="14"/>
      <c r="J324" s="14"/>
    </row>
    <row r="325" spans="1:10">
      <c r="A325" s="15">
        <v>42935</v>
      </c>
      <c r="B325" s="9" t="s">
        <v>651</v>
      </c>
      <c r="C325" s="16" t="s">
        <v>9</v>
      </c>
      <c r="D325" s="16">
        <v>70000</v>
      </c>
      <c r="E325" s="16">
        <v>335466.25</v>
      </c>
      <c r="F325" s="63" t="s">
        <v>820</v>
      </c>
      <c r="G325" s="14"/>
      <c r="H325" s="14" t="s">
        <v>653</v>
      </c>
      <c r="I325" s="14"/>
      <c r="J325" s="14"/>
    </row>
    <row r="326" spans="1:10">
      <c r="A326" s="15">
        <v>42935</v>
      </c>
      <c r="B326" s="9" t="s">
        <v>652</v>
      </c>
      <c r="C326" s="16" t="s">
        <v>9</v>
      </c>
      <c r="D326" s="16">
        <v>700</v>
      </c>
      <c r="E326" s="16">
        <v>265466.25</v>
      </c>
      <c r="F326" s="63" t="s">
        <v>821</v>
      </c>
      <c r="G326" s="14"/>
      <c r="H326" s="14"/>
      <c r="I326" s="14"/>
      <c r="J326" s="14" t="s">
        <v>260</v>
      </c>
    </row>
    <row r="327" spans="1:10">
      <c r="A327" s="15">
        <v>42935</v>
      </c>
      <c r="B327" s="9" t="s">
        <v>637</v>
      </c>
      <c r="C327" s="16" t="s">
        <v>9</v>
      </c>
      <c r="D327" s="16">
        <v>1302.28</v>
      </c>
      <c r="E327" s="16">
        <v>264766.25</v>
      </c>
      <c r="F327" s="63" t="s">
        <v>824</v>
      </c>
      <c r="G327" s="14" t="s">
        <v>644</v>
      </c>
      <c r="H327" s="14"/>
      <c r="I327" s="14"/>
      <c r="J327" s="14" t="s">
        <v>260</v>
      </c>
    </row>
    <row r="328" spans="1:10">
      <c r="A328" s="15">
        <v>42935</v>
      </c>
      <c r="B328" s="9" t="s">
        <v>285</v>
      </c>
      <c r="C328" s="16" t="s">
        <v>9</v>
      </c>
      <c r="D328" s="16">
        <v>132938</v>
      </c>
      <c r="E328" s="16">
        <v>263463.96999999997</v>
      </c>
      <c r="F328" s="63" t="s">
        <v>812</v>
      </c>
      <c r="G328" s="14"/>
      <c r="H328" s="14" t="s">
        <v>645</v>
      </c>
      <c r="I328" s="14"/>
      <c r="J328" s="14"/>
    </row>
    <row r="329" spans="1:10">
      <c r="A329" s="15">
        <v>42935</v>
      </c>
      <c r="B329" s="22" t="s">
        <v>649</v>
      </c>
      <c r="C329" s="16" t="s">
        <v>9</v>
      </c>
      <c r="D329" s="16">
        <v>27553.919999999998</v>
      </c>
      <c r="E329" s="16">
        <v>130525.97</v>
      </c>
      <c r="F329" s="13" t="s">
        <v>654</v>
      </c>
      <c r="G329" s="14"/>
      <c r="H329" s="14"/>
      <c r="I329" s="14"/>
      <c r="J329" s="14"/>
    </row>
    <row r="330" spans="1:10">
      <c r="A330" s="15">
        <v>42935</v>
      </c>
      <c r="B330" s="9" t="s">
        <v>638</v>
      </c>
      <c r="C330" s="16" t="s">
        <v>9</v>
      </c>
      <c r="D330" s="16">
        <v>1681.04</v>
      </c>
      <c r="E330" s="16">
        <v>102972.05</v>
      </c>
      <c r="F330" s="63" t="s">
        <v>866</v>
      </c>
      <c r="G330" s="14"/>
      <c r="H330" s="14"/>
      <c r="I330" s="14"/>
      <c r="J330" s="14" t="s">
        <v>260</v>
      </c>
    </row>
    <row r="331" spans="1:10">
      <c r="A331" s="15">
        <v>42935</v>
      </c>
      <c r="B331" s="9" t="s">
        <v>639</v>
      </c>
      <c r="C331" s="16" t="s">
        <v>9</v>
      </c>
      <c r="D331" s="16">
        <v>1969.1</v>
      </c>
      <c r="E331" s="16">
        <v>101291.01</v>
      </c>
      <c r="F331" s="63" t="s">
        <v>1037</v>
      </c>
      <c r="G331" s="14" t="s">
        <v>180</v>
      </c>
      <c r="H331" s="14" t="s">
        <v>648</v>
      </c>
      <c r="I331" s="14"/>
      <c r="J331" s="14"/>
    </row>
    <row r="332" spans="1:10">
      <c r="A332" s="15">
        <v>42935</v>
      </c>
      <c r="B332" s="22" t="s">
        <v>640</v>
      </c>
      <c r="C332" s="16" t="s">
        <v>9</v>
      </c>
      <c r="D332" s="16">
        <v>45250.71</v>
      </c>
      <c r="E332" s="16">
        <v>99321.91</v>
      </c>
      <c r="F332" s="13" t="s">
        <v>655</v>
      </c>
      <c r="G332" s="14"/>
      <c r="H332" s="14"/>
      <c r="I332" s="14"/>
      <c r="J332" s="14"/>
    </row>
    <row r="333" spans="1:10">
      <c r="A333" s="15">
        <v>42935</v>
      </c>
      <c r="B333" s="9" t="s">
        <v>641</v>
      </c>
      <c r="C333" s="16">
        <v>1426472.42</v>
      </c>
      <c r="D333" s="16" t="s">
        <v>9</v>
      </c>
      <c r="E333" s="16">
        <v>54071.199999999997</v>
      </c>
      <c r="F333" s="13"/>
      <c r="G333" s="14"/>
      <c r="H333" s="14"/>
      <c r="I333" s="14"/>
      <c r="J333" s="14"/>
    </row>
    <row r="334" spans="1:10">
      <c r="A334" s="15">
        <v>42935</v>
      </c>
      <c r="B334" s="9" t="s">
        <v>642</v>
      </c>
      <c r="C334" s="16" t="s">
        <v>9</v>
      </c>
      <c r="D334" s="16">
        <v>328000</v>
      </c>
      <c r="E334" s="16">
        <v>1480543.62</v>
      </c>
      <c r="F334" s="13"/>
      <c r="G334" s="14"/>
      <c r="H334" s="14"/>
      <c r="I334" s="14" t="s">
        <v>878</v>
      </c>
      <c r="J334" s="14"/>
    </row>
    <row r="335" spans="1:10">
      <c r="A335" s="15">
        <v>42935</v>
      </c>
      <c r="B335" s="9" t="s">
        <v>643</v>
      </c>
      <c r="C335" s="16" t="s">
        <v>9</v>
      </c>
      <c r="D335" s="16">
        <v>4465</v>
      </c>
      <c r="E335" s="16">
        <v>1152543.6200000001</v>
      </c>
      <c r="F335" s="63" t="s">
        <v>817</v>
      </c>
      <c r="G335" s="14" t="s">
        <v>646</v>
      </c>
      <c r="H335" s="14" t="s">
        <v>647</v>
      </c>
      <c r="I335" s="14"/>
      <c r="J335" s="14"/>
    </row>
    <row r="336" spans="1:10">
      <c r="A336" s="15">
        <v>42935</v>
      </c>
      <c r="B336" s="59" t="s">
        <v>635</v>
      </c>
      <c r="C336" s="58"/>
      <c r="D336" s="58">
        <v>27020.53</v>
      </c>
      <c r="E336" s="58">
        <v>1148078.6200000001</v>
      </c>
      <c r="F336" s="13" t="s">
        <v>632</v>
      </c>
      <c r="G336" s="14" t="s">
        <v>634</v>
      </c>
      <c r="H336" s="14"/>
      <c r="I336" s="14" t="s">
        <v>633</v>
      </c>
      <c r="J336" s="14"/>
    </row>
    <row r="337" spans="1:10">
      <c r="A337" s="15">
        <v>42935</v>
      </c>
      <c r="B337" s="57" t="s">
        <v>631</v>
      </c>
      <c r="C337" s="58"/>
      <c r="D337" s="58">
        <v>8139.24</v>
      </c>
      <c r="E337" s="58">
        <v>1121058.0900000001</v>
      </c>
      <c r="F337" s="63" t="s">
        <v>824</v>
      </c>
      <c r="G337" s="14" t="s">
        <v>644</v>
      </c>
      <c r="H337" s="14"/>
      <c r="I337" s="14"/>
      <c r="J337" s="14" t="s">
        <v>260</v>
      </c>
    </row>
    <row r="338" spans="1:10">
      <c r="A338" s="15">
        <v>42935</v>
      </c>
      <c r="B338" s="9" t="s">
        <v>285</v>
      </c>
      <c r="C338" s="16" t="s">
        <v>9</v>
      </c>
      <c r="D338" s="16">
        <v>190449.98</v>
      </c>
      <c r="E338" s="16">
        <v>1112918.8500000001</v>
      </c>
      <c r="F338" s="13" t="s">
        <v>743</v>
      </c>
      <c r="G338" s="14"/>
      <c r="H338" s="14"/>
      <c r="I338" s="14"/>
      <c r="J338" s="14"/>
    </row>
    <row r="339" spans="1:10">
      <c r="A339" s="15">
        <v>42935</v>
      </c>
      <c r="B339" s="23" t="s">
        <v>629</v>
      </c>
      <c r="C339" s="16">
        <v>5000</v>
      </c>
      <c r="D339" s="16" t="s">
        <v>9</v>
      </c>
      <c r="E339" s="16">
        <v>922468.87</v>
      </c>
      <c r="F339" s="13" t="s">
        <v>295</v>
      </c>
      <c r="G339" s="14"/>
      <c r="H339" s="14"/>
      <c r="I339" s="14"/>
      <c r="J339" s="14"/>
    </row>
    <row r="340" spans="1:10">
      <c r="A340" s="15">
        <v>42935</v>
      </c>
      <c r="B340" s="9" t="s">
        <v>132</v>
      </c>
      <c r="C340" s="16" t="s">
        <v>9</v>
      </c>
      <c r="D340" s="16">
        <v>10000</v>
      </c>
      <c r="E340" s="16">
        <v>927468.87</v>
      </c>
      <c r="F340" s="63" t="s">
        <v>808</v>
      </c>
      <c r="G340" s="14"/>
      <c r="H340" s="14"/>
      <c r="I340" s="14"/>
      <c r="J340" s="14"/>
    </row>
    <row r="341" spans="1:10">
      <c r="A341" s="15">
        <v>42935</v>
      </c>
      <c r="B341" s="9" t="s">
        <v>630</v>
      </c>
      <c r="C341" s="16" t="s">
        <v>9</v>
      </c>
      <c r="D341" s="16">
        <v>500000</v>
      </c>
      <c r="E341" s="16">
        <v>917468.87</v>
      </c>
      <c r="F341" s="13" t="s">
        <v>723</v>
      </c>
      <c r="G341" s="14"/>
      <c r="H341" s="14"/>
      <c r="I341" s="14"/>
      <c r="J341" s="14"/>
    </row>
    <row r="342" spans="1:10">
      <c r="A342" s="15">
        <v>42935</v>
      </c>
      <c r="B342" s="9" t="s">
        <v>617</v>
      </c>
      <c r="C342" s="16" t="s">
        <v>9</v>
      </c>
      <c r="D342" s="16">
        <v>81887.929999999993</v>
      </c>
      <c r="E342" s="16">
        <v>417468.87</v>
      </c>
      <c r="F342" s="13" t="s">
        <v>680</v>
      </c>
      <c r="G342" s="14"/>
      <c r="H342" s="14"/>
      <c r="I342" s="14"/>
      <c r="J342" s="14"/>
    </row>
    <row r="343" spans="1:10">
      <c r="A343" s="15">
        <v>42935</v>
      </c>
      <c r="B343" s="9" t="s">
        <v>618</v>
      </c>
      <c r="C343" s="16" t="s">
        <v>9</v>
      </c>
      <c r="D343" s="16">
        <v>3405.37</v>
      </c>
      <c r="E343" s="16">
        <v>335580.94</v>
      </c>
      <c r="F343" s="13" t="s">
        <v>680</v>
      </c>
      <c r="G343" s="14"/>
      <c r="H343" s="14"/>
      <c r="I343" s="14"/>
      <c r="J343" s="14"/>
    </row>
    <row r="344" spans="1:10">
      <c r="A344" s="17">
        <v>42935</v>
      </c>
      <c r="B344" s="21" t="s">
        <v>11</v>
      </c>
      <c r="C344" s="18">
        <v>11.52</v>
      </c>
      <c r="D344" s="18" t="s">
        <v>9</v>
      </c>
      <c r="E344" s="18">
        <v>332175.57</v>
      </c>
      <c r="F344" s="13"/>
      <c r="G344" s="14"/>
      <c r="H344" s="14"/>
      <c r="I344" s="14"/>
      <c r="J344" s="14"/>
    </row>
    <row r="345" spans="1:10">
      <c r="A345" s="17">
        <v>42935</v>
      </c>
      <c r="B345" s="20" t="s">
        <v>12</v>
      </c>
      <c r="C345" s="18">
        <v>72</v>
      </c>
      <c r="D345" s="18" t="s">
        <v>9</v>
      </c>
      <c r="E345" s="18">
        <v>332187.09000000003</v>
      </c>
      <c r="F345" s="13"/>
      <c r="G345" s="14"/>
      <c r="H345" s="14"/>
      <c r="I345" s="14"/>
      <c r="J345" s="14"/>
    </row>
    <row r="346" spans="1:10">
      <c r="A346" s="15">
        <v>42935</v>
      </c>
      <c r="B346" s="9" t="s">
        <v>13</v>
      </c>
      <c r="C346" s="16" t="s">
        <v>9</v>
      </c>
      <c r="D346" s="16">
        <v>8733.66</v>
      </c>
      <c r="E346" s="16">
        <v>332259.09000000003</v>
      </c>
      <c r="F346" s="13" t="s">
        <v>750</v>
      </c>
      <c r="G346" s="14"/>
      <c r="H346" s="14"/>
      <c r="I346" s="14"/>
      <c r="J346" s="14"/>
    </row>
    <row r="347" spans="1:10">
      <c r="A347" s="17">
        <v>42935</v>
      </c>
      <c r="B347" s="21" t="s">
        <v>14</v>
      </c>
      <c r="C347" s="18">
        <v>52.05</v>
      </c>
      <c r="D347" s="18" t="s">
        <v>9</v>
      </c>
      <c r="E347" s="18">
        <v>323525.43</v>
      </c>
      <c r="F347" s="13"/>
      <c r="G347" s="14"/>
      <c r="H347" s="14"/>
      <c r="I347" s="14"/>
      <c r="J347" s="14"/>
    </row>
    <row r="348" spans="1:10">
      <c r="A348" s="17">
        <v>42935</v>
      </c>
      <c r="B348" s="20" t="s">
        <v>15</v>
      </c>
      <c r="C348" s="18">
        <v>325.32</v>
      </c>
      <c r="D348" s="18" t="s">
        <v>9</v>
      </c>
      <c r="E348" s="18">
        <v>323577.48</v>
      </c>
      <c r="F348" s="13"/>
      <c r="G348" s="14"/>
      <c r="H348" s="14"/>
      <c r="I348" s="14"/>
      <c r="J348" s="14"/>
    </row>
    <row r="349" spans="1:10">
      <c r="A349" s="15">
        <v>42935</v>
      </c>
      <c r="B349" s="9" t="s">
        <v>16</v>
      </c>
      <c r="C349" s="16" t="s">
        <v>9</v>
      </c>
      <c r="D349" s="16">
        <v>13669.4</v>
      </c>
      <c r="E349" s="16">
        <v>323902.8</v>
      </c>
      <c r="F349" s="13" t="s">
        <v>750</v>
      </c>
      <c r="G349" s="14"/>
      <c r="H349" s="14"/>
      <c r="I349" s="14"/>
      <c r="J349" s="14"/>
    </row>
    <row r="350" spans="1:10">
      <c r="A350" s="15">
        <v>42935</v>
      </c>
      <c r="B350" s="9" t="s">
        <v>619</v>
      </c>
      <c r="C350" s="16">
        <v>4250</v>
      </c>
      <c r="D350" s="16" t="s">
        <v>9</v>
      </c>
      <c r="E350" s="16">
        <v>310233.40000000002</v>
      </c>
      <c r="F350" s="13"/>
      <c r="G350" s="14"/>
      <c r="H350" s="14"/>
      <c r="I350" s="14"/>
      <c r="J350" s="14"/>
    </row>
    <row r="351" spans="1:10">
      <c r="A351" s="15">
        <v>42934</v>
      </c>
      <c r="B351" s="9" t="s">
        <v>612</v>
      </c>
      <c r="C351" s="16" t="s">
        <v>9</v>
      </c>
      <c r="D351" s="16">
        <v>1089.75</v>
      </c>
      <c r="E351" s="16">
        <v>314483.40000000002</v>
      </c>
      <c r="F351" s="63" t="s">
        <v>813</v>
      </c>
      <c r="G351" s="14"/>
      <c r="H351" s="14"/>
      <c r="I351" s="14"/>
      <c r="J351" s="14" t="s">
        <v>260</v>
      </c>
    </row>
    <row r="352" spans="1:10">
      <c r="A352" s="15">
        <v>42934</v>
      </c>
      <c r="B352" s="9" t="s">
        <v>613</v>
      </c>
      <c r="C352" s="16">
        <v>1020</v>
      </c>
      <c r="D352" s="16" t="s">
        <v>9</v>
      </c>
      <c r="E352" s="16">
        <v>313393.65000000002</v>
      </c>
      <c r="F352" s="13"/>
      <c r="G352" s="14"/>
      <c r="H352" s="14"/>
      <c r="I352" s="14"/>
      <c r="J352" s="14"/>
    </row>
    <row r="353" spans="1:10">
      <c r="A353" s="15">
        <v>42934</v>
      </c>
      <c r="B353" s="9" t="s">
        <v>614</v>
      </c>
      <c r="C353" s="16">
        <v>6558</v>
      </c>
      <c r="D353" s="16" t="s">
        <v>9</v>
      </c>
      <c r="E353" s="16">
        <v>314413.65000000002</v>
      </c>
      <c r="F353" s="13"/>
      <c r="G353" s="14"/>
      <c r="H353" s="14"/>
      <c r="I353" s="14"/>
      <c r="J353" s="14"/>
    </row>
    <row r="354" spans="1:10">
      <c r="A354" s="15">
        <v>42934</v>
      </c>
      <c r="B354" s="9" t="s">
        <v>615</v>
      </c>
      <c r="C354" s="16" t="s">
        <v>9</v>
      </c>
      <c r="D354" s="16">
        <v>5000</v>
      </c>
      <c r="E354" s="16">
        <v>320971.65000000002</v>
      </c>
      <c r="F354" s="13" t="s">
        <v>747</v>
      </c>
      <c r="G354" s="14"/>
      <c r="H354" s="14"/>
      <c r="I354" s="14"/>
      <c r="J354" s="14"/>
    </row>
    <row r="355" spans="1:10">
      <c r="A355" s="15">
        <v>42934</v>
      </c>
      <c r="B355" s="9" t="s">
        <v>616</v>
      </c>
      <c r="C355" s="16" t="s">
        <v>9</v>
      </c>
      <c r="D355" s="16">
        <v>3320</v>
      </c>
      <c r="E355" s="16">
        <v>315971.65000000002</v>
      </c>
      <c r="F355" s="13" t="s">
        <v>745</v>
      </c>
      <c r="G355" s="14"/>
      <c r="H355" s="14"/>
      <c r="I355" s="14"/>
      <c r="J355" s="14"/>
    </row>
    <row r="356" spans="1:10">
      <c r="A356" s="15">
        <v>42934</v>
      </c>
      <c r="B356" s="9" t="s">
        <v>227</v>
      </c>
      <c r="C356" s="16">
        <v>2724.91</v>
      </c>
      <c r="D356" s="16" t="s">
        <v>9</v>
      </c>
      <c r="E356" s="16">
        <v>312651.65000000002</v>
      </c>
      <c r="F356" s="13"/>
      <c r="G356" s="14"/>
      <c r="H356" s="14"/>
      <c r="I356" s="14"/>
      <c r="J356" s="14"/>
    </row>
    <row r="357" spans="1:10">
      <c r="A357" s="15">
        <v>42934</v>
      </c>
      <c r="B357" s="9" t="s">
        <v>227</v>
      </c>
      <c r="C357" s="16">
        <v>3956.62</v>
      </c>
      <c r="D357" s="16" t="s">
        <v>9</v>
      </c>
      <c r="E357" s="16">
        <v>315376.56</v>
      </c>
      <c r="F357" s="13"/>
      <c r="G357" s="14"/>
      <c r="H357" s="14"/>
      <c r="I357" s="14"/>
      <c r="J357" s="14"/>
    </row>
    <row r="358" spans="1:10">
      <c r="A358" s="15">
        <v>42934</v>
      </c>
      <c r="B358" s="9" t="s">
        <v>553</v>
      </c>
      <c r="C358" s="16">
        <v>1713652.18</v>
      </c>
      <c r="D358" s="16" t="s">
        <v>9</v>
      </c>
      <c r="E358" s="16">
        <v>319333.18</v>
      </c>
      <c r="F358" s="13"/>
      <c r="G358" s="14"/>
      <c r="H358" s="14"/>
      <c r="I358" s="14"/>
      <c r="J358" s="14"/>
    </row>
    <row r="359" spans="1:10">
      <c r="A359" s="15">
        <v>42934</v>
      </c>
      <c r="B359" s="9" t="s">
        <v>554</v>
      </c>
      <c r="C359" s="16" t="s">
        <v>9</v>
      </c>
      <c r="D359" s="16">
        <v>188300</v>
      </c>
      <c r="E359" s="16">
        <v>2032985.36</v>
      </c>
      <c r="F359" s="13" t="s">
        <v>742</v>
      </c>
      <c r="G359" s="14"/>
      <c r="H359" s="14"/>
      <c r="I359" s="14"/>
      <c r="J359" s="14"/>
    </row>
    <row r="360" spans="1:10">
      <c r="A360" s="15">
        <v>42934</v>
      </c>
      <c r="B360" s="9" t="s">
        <v>555</v>
      </c>
      <c r="C360" s="16" t="s">
        <v>9</v>
      </c>
      <c r="D360" s="16">
        <v>5250.69</v>
      </c>
      <c r="E360" s="16">
        <v>1844685.36</v>
      </c>
      <c r="F360" s="13"/>
      <c r="G360" s="14"/>
      <c r="H360" s="14"/>
      <c r="I360" s="14"/>
      <c r="J360" s="14"/>
    </row>
    <row r="361" spans="1:10">
      <c r="A361" s="15">
        <v>42934</v>
      </c>
      <c r="B361" s="9" t="s">
        <v>556</v>
      </c>
      <c r="C361" s="16" t="s">
        <v>9</v>
      </c>
      <c r="D361" s="16">
        <v>3400</v>
      </c>
      <c r="E361" s="16">
        <v>1839434.67</v>
      </c>
      <c r="F361" s="13" t="s">
        <v>748</v>
      </c>
      <c r="G361" s="14"/>
      <c r="H361" s="14"/>
      <c r="I361" s="14"/>
      <c r="J361" s="14"/>
    </row>
    <row r="362" spans="1:10">
      <c r="A362" s="15">
        <v>42934</v>
      </c>
      <c r="B362" s="23" t="s">
        <v>557</v>
      </c>
      <c r="C362" s="16">
        <v>5000</v>
      </c>
      <c r="D362" s="16" t="s">
        <v>9</v>
      </c>
      <c r="E362" s="16">
        <v>1836034.67</v>
      </c>
      <c r="F362" s="13" t="s">
        <v>295</v>
      </c>
      <c r="G362" s="14"/>
      <c r="H362" s="14"/>
      <c r="I362" s="14"/>
      <c r="J362" s="14"/>
    </row>
    <row r="363" spans="1:10">
      <c r="A363" s="15">
        <v>42934</v>
      </c>
      <c r="B363" s="9" t="s">
        <v>620</v>
      </c>
      <c r="C363" s="16" t="s">
        <v>9</v>
      </c>
      <c r="D363" s="16">
        <v>2040</v>
      </c>
      <c r="E363" s="16">
        <v>1841034.67</v>
      </c>
      <c r="F363" s="13" t="s">
        <v>746</v>
      </c>
      <c r="G363" s="14" t="s">
        <v>560</v>
      </c>
      <c r="H363" s="14" t="s">
        <v>561</v>
      </c>
      <c r="I363" s="14"/>
      <c r="J363" s="14"/>
    </row>
    <row r="364" spans="1:10">
      <c r="A364" s="15">
        <v>42934</v>
      </c>
      <c r="B364" s="9" t="s">
        <v>621</v>
      </c>
      <c r="C364" s="16" t="s">
        <v>9</v>
      </c>
      <c r="D364" s="16">
        <v>400000</v>
      </c>
      <c r="E364" s="16">
        <v>1838994.67</v>
      </c>
      <c r="F364" s="13"/>
      <c r="G364" s="14"/>
      <c r="H364" s="14"/>
      <c r="I364" s="14"/>
      <c r="J364" s="14"/>
    </row>
    <row r="365" spans="1:10">
      <c r="A365" s="15">
        <v>42934</v>
      </c>
      <c r="B365" s="9" t="s">
        <v>558</v>
      </c>
      <c r="C365" s="16">
        <v>5848</v>
      </c>
      <c r="D365" s="16" t="s">
        <v>9</v>
      </c>
      <c r="E365" s="16">
        <v>1438994.67</v>
      </c>
      <c r="F365" s="13"/>
      <c r="G365" s="14"/>
      <c r="H365" s="14"/>
      <c r="I365" s="14"/>
      <c r="J365" s="14"/>
    </row>
    <row r="366" spans="1:10">
      <c r="A366" s="15">
        <v>42934</v>
      </c>
      <c r="B366" s="9" t="s">
        <v>132</v>
      </c>
      <c r="C366" s="16" t="s">
        <v>9</v>
      </c>
      <c r="D366" s="16">
        <v>222000</v>
      </c>
      <c r="E366" s="16">
        <v>1444842.67</v>
      </c>
      <c r="F366" s="13" t="s">
        <v>736</v>
      </c>
      <c r="G366" s="14"/>
      <c r="H366" s="14" t="s">
        <v>559</v>
      </c>
      <c r="I366" s="14"/>
      <c r="J366" s="14"/>
    </row>
    <row r="367" spans="1:10">
      <c r="A367" s="15">
        <v>42934</v>
      </c>
      <c r="B367" s="9" t="s">
        <v>543</v>
      </c>
      <c r="C367" s="16" t="s">
        <v>9</v>
      </c>
      <c r="D367" s="16">
        <v>116875.77</v>
      </c>
      <c r="E367" s="16">
        <v>1222842.67</v>
      </c>
      <c r="F367" s="13" t="s">
        <v>679</v>
      </c>
      <c r="G367" s="14"/>
      <c r="H367" s="14"/>
      <c r="I367" s="14"/>
      <c r="J367" s="14"/>
    </row>
    <row r="368" spans="1:10">
      <c r="A368" s="15">
        <v>42934</v>
      </c>
      <c r="B368" s="9" t="s">
        <v>544</v>
      </c>
      <c r="C368" s="16" t="s">
        <v>9</v>
      </c>
      <c r="D368" s="16">
        <v>100507.73</v>
      </c>
      <c r="E368" s="16">
        <v>1105966.8999999999</v>
      </c>
      <c r="F368" s="13" t="s">
        <v>673</v>
      </c>
      <c r="G368" s="14"/>
      <c r="H368" s="14"/>
      <c r="I368" s="14"/>
      <c r="J368" s="14"/>
    </row>
    <row r="369" spans="1:10">
      <c r="A369" s="15">
        <v>42934</v>
      </c>
      <c r="B369" s="9" t="s">
        <v>545</v>
      </c>
      <c r="C369" s="16" t="s">
        <v>9</v>
      </c>
      <c r="D369" s="16">
        <v>7000</v>
      </c>
      <c r="E369" s="16">
        <v>1005459.17</v>
      </c>
      <c r="F369" s="13"/>
      <c r="G369" s="14"/>
      <c r="H369" s="14"/>
      <c r="I369" s="14"/>
      <c r="J369" s="14"/>
    </row>
    <row r="370" spans="1:10">
      <c r="A370" s="15">
        <v>42934</v>
      </c>
      <c r="B370" s="9" t="s">
        <v>546</v>
      </c>
      <c r="C370" s="16" t="s">
        <v>9</v>
      </c>
      <c r="D370" s="16">
        <v>219058.73</v>
      </c>
      <c r="E370" s="16">
        <v>998459.17</v>
      </c>
      <c r="F370" s="13" t="s">
        <v>679</v>
      </c>
      <c r="G370" s="14"/>
      <c r="H370" s="14"/>
      <c r="I370" s="14"/>
      <c r="J370" s="14"/>
    </row>
    <row r="371" spans="1:10">
      <c r="A371" s="17">
        <v>42934</v>
      </c>
      <c r="B371" s="21" t="s">
        <v>11</v>
      </c>
      <c r="C371" s="18">
        <v>6.24</v>
      </c>
      <c r="D371" s="18" t="s">
        <v>9</v>
      </c>
      <c r="E371" s="18">
        <v>779400.44</v>
      </c>
      <c r="F371" s="13"/>
      <c r="G371" s="53"/>
      <c r="H371" s="14"/>
      <c r="I371" s="14"/>
      <c r="J371" s="14"/>
    </row>
    <row r="372" spans="1:10">
      <c r="A372" s="17">
        <v>42934</v>
      </c>
      <c r="B372" s="20" t="s">
        <v>12</v>
      </c>
      <c r="C372" s="18">
        <v>38.97</v>
      </c>
      <c r="D372" s="18" t="s">
        <v>9</v>
      </c>
      <c r="E372" s="18">
        <v>779406.68</v>
      </c>
      <c r="F372" s="13"/>
      <c r="G372" s="53"/>
      <c r="H372" s="14"/>
      <c r="I372" s="14"/>
      <c r="J372" s="14"/>
    </row>
    <row r="373" spans="1:10">
      <c r="A373" s="15">
        <v>42934</v>
      </c>
      <c r="B373" s="9" t="s">
        <v>13</v>
      </c>
      <c r="C373" s="16" t="s">
        <v>9</v>
      </c>
      <c r="D373" s="16">
        <v>23414</v>
      </c>
      <c r="E373" s="16">
        <v>779445.65</v>
      </c>
      <c r="F373" s="13" t="s">
        <v>636</v>
      </c>
      <c r="G373" s="14"/>
      <c r="H373" s="14"/>
      <c r="I373" s="14"/>
      <c r="J373" s="14"/>
    </row>
    <row r="374" spans="1:10">
      <c r="A374" s="17">
        <v>42934</v>
      </c>
      <c r="B374" s="21" t="s">
        <v>14</v>
      </c>
      <c r="C374" s="18">
        <v>48.62</v>
      </c>
      <c r="D374" s="18" t="s">
        <v>9</v>
      </c>
      <c r="E374" s="18">
        <v>756031.65</v>
      </c>
      <c r="F374" s="13"/>
      <c r="G374" s="14"/>
      <c r="H374" s="14"/>
      <c r="I374" s="14"/>
      <c r="J374" s="14"/>
    </row>
    <row r="375" spans="1:10">
      <c r="A375" s="17">
        <v>42934</v>
      </c>
      <c r="B375" s="20" t="s">
        <v>15</v>
      </c>
      <c r="C375" s="18">
        <v>303.89</v>
      </c>
      <c r="D375" s="18" t="s">
        <v>9</v>
      </c>
      <c r="E375" s="18">
        <v>756080.27</v>
      </c>
      <c r="F375" s="13"/>
      <c r="G375" s="14"/>
      <c r="H375" s="14"/>
      <c r="I375" s="14"/>
      <c r="J375" s="14"/>
    </row>
    <row r="376" spans="1:10">
      <c r="A376" s="15">
        <v>42934</v>
      </c>
      <c r="B376" s="9" t="s">
        <v>16</v>
      </c>
      <c r="C376" s="16" t="s">
        <v>9</v>
      </c>
      <c r="D376" s="16">
        <v>12769.46</v>
      </c>
      <c r="E376" s="16">
        <v>756384.16</v>
      </c>
      <c r="F376" s="13" t="s">
        <v>636</v>
      </c>
      <c r="G376" s="14"/>
      <c r="H376" s="14"/>
      <c r="I376" s="14"/>
      <c r="J376" s="14"/>
    </row>
    <row r="377" spans="1:10">
      <c r="A377" s="15">
        <v>42934</v>
      </c>
      <c r="B377" s="19" t="s">
        <v>547</v>
      </c>
      <c r="C377" s="16" t="s">
        <v>9</v>
      </c>
      <c r="D377" s="16">
        <v>572.71</v>
      </c>
      <c r="E377" s="16">
        <v>743614.7</v>
      </c>
      <c r="F377" s="13" t="s">
        <v>72</v>
      </c>
      <c r="G377" s="14"/>
      <c r="H377" s="14"/>
      <c r="I377" s="14"/>
      <c r="J377" s="14"/>
    </row>
    <row r="378" spans="1:10">
      <c r="A378" s="15">
        <v>42933</v>
      </c>
      <c r="B378" s="9" t="s">
        <v>548</v>
      </c>
      <c r="C378" s="16" t="s">
        <v>9</v>
      </c>
      <c r="D378" s="16">
        <v>30000</v>
      </c>
      <c r="E378" s="16">
        <v>743041.99</v>
      </c>
      <c r="F378" s="13" t="s">
        <v>736</v>
      </c>
      <c r="G378" s="14"/>
      <c r="H378" s="14" t="s">
        <v>513</v>
      </c>
      <c r="I378" s="14"/>
      <c r="J378" s="14"/>
    </row>
    <row r="379" spans="1:10">
      <c r="A379" s="15">
        <v>42933</v>
      </c>
      <c r="B379" s="9" t="s">
        <v>549</v>
      </c>
      <c r="C379" s="16" t="s">
        <v>9</v>
      </c>
      <c r="D379" s="16">
        <v>35000</v>
      </c>
      <c r="E379" s="16">
        <v>713041.99</v>
      </c>
      <c r="F379" s="13" t="s">
        <v>736</v>
      </c>
      <c r="G379" s="14"/>
      <c r="H379" s="14" t="s">
        <v>513</v>
      </c>
      <c r="I379" s="14"/>
      <c r="J379" s="14"/>
    </row>
    <row r="380" spans="1:10">
      <c r="A380" s="15">
        <v>42933</v>
      </c>
      <c r="B380" s="9" t="s">
        <v>550</v>
      </c>
      <c r="C380" s="16" t="s">
        <v>9</v>
      </c>
      <c r="D380" s="16">
        <v>35000</v>
      </c>
      <c r="E380" s="16">
        <v>678041.99</v>
      </c>
      <c r="F380" s="13" t="s">
        <v>736</v>
      </c>
      <c r="G380" s="14"/>
      <c r="H380" s="14" t="s">
        <v>513</v>
      </c>
      <c r="I380" s="14"/>
      <c r="J380" s="14"/>
    </row>
    <row r="381" spans="1:10">
      <c r="A381" s="15">
        <v>42933</v>
      </c>
      <c r="B381" s="9" t="s">
        <v>533</v>
      </c>
      <c r="C381" s="16" t="s">
        <v>9</v>
      </c>
      <c r="D381" s="16">
        <v>2040</v>
      </c>
      <c r="E381" s="16">
        <v>643041.99</v>
      </c>
      <c r="F381" s="13" t="s">
        <v>744</v>
      </c>
      <c r="G381" s="14" t="s">
        <v>551</v>
      </c>
      <c r="H381" s="14" t="s">
        <v>552</v>
      </c>
      <c r="I381" s="14"/>
      <c r="J381" s="14"/>
    </row>
    <row r="382" spans="1:10">
      <c r="A382" s="15">
        <v>42933</v>
      </c>
      <c r="B382" s="9" t="s">
        <v>534</v>
      </c>
      <c r="C382" s="16">
        <v>315318</v>
      </c>
      <c r="D382" s="16" t="s">
        <v>9</v>
      </c>
      <c r="E382" s="16">
        <v>641001.99</v>
      </c>
      <c r="F382" s="13" t="s">
        <v>622</v>
      </c>
      <c r="G382" s="14"/>
      <c r="H382" s="14"/>
      <c r="I382" s="14" t="s">
        <v>623</v>
      </c>
      <c r="J382" s="14"/>
    </row>
    <row r="383" spans="1:10">
      <c r="A383" s="15">
        <v>42933</v>
      </c>
      <c r="B383" s="9" t="s">
        <v>535</v>
      </c>
      <c r="C383" s="16" t="s">
        <v>9</v>
      </c>
      <c r="D383" s="16">
        <v>10000</v>
      </c>
      <c r="E383" s="16">
        <v>956319.99</v>
      </c>
      <c r="F383" s="63" t="s">
        <v>1041</v>
      </c>
      <c r="G383" s="14"/>
      <c r="H383" s="14" t="s">
        <v>95</v>
      </c>
      <c r="I383" s="14"/>
      <c r="J383" s="14"/>
    </row>
    <row r="384" spans="1:10">
      <c r="A384" s="15">
        <v>42933</v>
      </c>
      <c r="B384" s="9" t="s">
        <v>538</v>
      </c>
      <c r="C384" s="16">
        <v>4124.97</v>
      </c>
      <c r="D384" s="16" t="s">
        <v>9</v>
      </c>
      <c r="E384" s="16">
        <v>946319.99</v>
      </c>
      <c r="F384" s="13"/>
      <c r="G384" s="14"/>
      <c r="H384" s="14"/>
      <c r="I384" s="14"/>
      <c r="J384" s="14"/>
    </row>
    <row r="385" spans="1:10">
      <c r="A385" s="15">
        <v>42933</v>
      </c>
      <c r="B385" s="9" t="s">
        <v>538</v>
      </c>
      <c r="C385" s="16">
        <v>424950.98</v>
      </c>
      <c r="D385" s="16" t="s">
        <v>9</v>
      </c>
      <c r="E385" s="16">
        <v>950444.96</v>
      </c>
      <c r="F385" s="13"/>
      <c r="G385" s="14"/>
      <c r="H385" s="14"/>
      <c r="I385" s="14"/>
      <c r="J385" s="14"/>
    </row>
    <row r="386" spans="1:10">
      <c r="A386" s="15">
        <v>42933</v>
      </c>
      <c r="B386" s="9" t="s">
        <v>538</v>
      </c>
      <c r="C386" s="16">
        <v>216731.82</v>
      </c>
      <c r="D386" s="16" t="s">
        <v>9</v>
      </c>
      <c r="E386" s="16">
        <v>1375395.94</v>
      </c>
      <c r="F386" s="13"/>
      <c r="G386" s="14"/>
      <c r="H386" s="14"/>
      <c r="I386" s="14"/>
      <c r="J386" s="14"/>
    </row>
    <row r="387" spans="1:10">
      <c r="A387" s="15">
        <v>42933</v>
      </c>
      <c r="B387" s="9" t="s">
        <v>542</v>
      </c>
      <c r="C387" s="16">
        <v>400000</v>
      </c>
      <c r="D387" s="16" t="s">
        <v>9</v>
      </c>
      <c r="E387" s="16">
        <v>1592127.76</v>
      </c>
      <c r="F387" s="63" t="s">
        <v>877</v>
      </c>
      <c r="G387" s="14"/>
      <c r="H387" s="14"/>
      <c r="I387" s="14"/>
      <c r="J387" s="14"/>
    </row>
    <row r="388" spans="1:10">
      <c r="A388" s="15">
        <v>42933</v>
      </c>
      <c r="B388" s="9" t="s">
        <v>518</v>
      </c>
      <c r="C388" s="16" t="s">
        <v>9</v>
      </c>
      <c r="D388" s="16">
        <v>3239</v>
      </c>
      <c r="E388" s="16">
        <v>1992127.76</v>
      </c>
      <c r="F388" s="63" t="s">
        <v>1036</v>
      </c>
      <c r="G388" s="14"/>
      <c r="H388" s="14" t="s">
        <v>851</v>
      </c>
      <c r="I388" s="14"/>
      <c r="J388" s="14"/>
    </row>
    <row r="389" spans="1:10">
      <c r="A389" s="15">
        <v>42933</v>
      </c>
      <c r="B389" s="9" t="s">
        <v>519</v>
      </c>
      <c r="C389" s="16" t="s">
        <v>9</v>
      </c>
      <c r="D389" s="16">
        <v>66.040000000000006</v>
      </c>
      <c r="E389" s="16">
        <v>1988888.76</v>
      </c>
      <c r="F389" s="63" t="s">
        <v>867</v>
      </c>
      <c r="G389" s="14" t="s">
        <v>536</v>
      </c>
      <c r="H389" s="14"/>
      <c r="I389" s="14"/>
      <c r="J389" s="14" t="s">
        <v>260</v>
      </c>
    </row>
    <row r="390" spans="1:10">
      <c r="A390" s="15">
        <v>42933</v>
      </c>
      <c r="B390" s="22" t="s">
        <v>951</v>
      </c>
      <c r="C390" s="16" t="s">
        <v>9</v>
      </c>
      <c r="D390" s="16">
        <v>21364.29</v>
      </c>
      <c r="E390" s="16">
        <v>1988822.72</v>
      </c>
      <c r="F390" s="13" t="s">
        <v>539</v>
      </c>
      <c r="G390" s="52" t="s">
        <v>650</v>
      </c>
      <c r="H390" s="37"/>
      <c r="I390" s="14"/>
      <c r="J390" s="14"/>
    </row>
    <row r="391" spans="1:10">
      <c r="A391" s="15">
        <v>42933</v>
      </c>
      <c r="B391" s="22" t="s">
        <v>950</v>
      </c>
      <c r="C391" s="16" t="s">
        <v>9</v>
      </c>
      <c r="D391" s="16">
        <v>18742.29</v>
      </c>
      <c r="E391" s="16">
        <v>1967458.43</v>
      </c>
      <c r="F391" s="13" t="s">
        <v>540</v>
      </c>
      <c r="G391" s="14"/>
      <c r="H391" s="14"/>
      <c r="I391" s="14"/>
      <c r="J391" s="14"/>
    </row>
    <row r="392" spans="1:10">
      <c r="A392" s="15">
        <v>42933</v>
      </c>
      <c r="B392" s="9" t="s">
        <v>520</v>
      </c>
      <c r="C392" s="16" t="s">
        <v>9</v>
      </c>
      <c r="D392" s="16">
        <v>3250</v>
      </c>
      <c r="E392" s="16">
        <v>1948716.14</v>
      </c>
      <c r="F392" s="63" t="s">
        <v>807</v>
      </c>
      <c r="G392" s="14"/>
      <c r="H392" s="14" t="s">
        <v>537</v>
      </c>
      <c r="I392" s="14"/>
      <c r="J392" s="14"/>
    </row>
    <row r="393" spans="1:10">
      <c r="A393" s="15">
        <v>42933</v>
      </c>
      <c r="B393" s="9" t="s">
        <v>521</v>
      </c>
      <c r="C393" s="16" t="s">
        <v>9</v>
      </c>
      <c r="D393" s="16">
        <v>15000</v>
      </c>
      <c r="E393" s="16">
        <v>1945466.14</v>
      </c>
      <c r="F393" s="13" t="s">
        <v>741</v>
      </c>
      <c r="G393" s="14"/>
      <c r="H393" s="14"/>
      <c r="I393" s="14"/>
      <c r="J393" s="14"/>
    </row>
    <row r="394" spans="1:10">
      <c r="A394" s="15">
        <v>42933</v>
      </c>
      <c r="B394" s="22" t="s">
        <v>949</v>
      </c>
      <c r="C394" s="16" t="s">
        <v>9</v>
      </c>
      <c r="D394" s="16">
        <v>13042.67</v>
      </c>
      <c r="E394" s="16">
        <v>1930466.14</v>
      </c>
      <c r="F394" s="13" t="s">
        <v>656</v>
      </c>
      <c r="G394" s="14"/>
      <c r="H394" s="14"/>
      <c r="I394" s="14"/>
      <c r="J394" s="14"/>
    </row>
    <row r="395" spans="1:10">
      <c r="A395" s="15">
        <v>42933</v>
      </c>
      <c r="B395" s="22" t="s">
        <v>522</v>
      </c>
      <c r="C395" s="16" t="s">
        <v>9</v>
      </c>
      <c r="D395" s="16">
        <v>8886.91</v>
      </c>
      <c r="E395" s="16">
        <v>1917423.47</v>
      </c>
      <c r="F395" s="13" t="s">
        <v>541</v>
      </c>
      <c r="G395" s="14"/>
      <c r="H395" s="14"/>
      <c r="I395" s="14"/>
      <c r="J395" s="14"/>
    </row>
    <row r="396" spans="1:10">
      <c r="A396" s="15">
        <v>42933</v>
      </c>
      <c r="B396" s="9" t="s">
        <v>523</v>
      </c>
      <c r="C396" s="16" t="s">
        <v>9</v>
      </c>
      <c r="D396" s="16">
        <v>5742</v>
      </c>
      <c r="E396" s="16">
        <v>1908536.56</v>
      </c>
      <c r="F396" s="63" t="s">
        <v>795</v>
      </c>
      <c r="G396" s="14"/>
      <c r="H396" s="14"/>
      <c r="I396" s="14"/>
      <c r="J396" s="14"/>
    </row>
    <row r="397" spans="1:10">
      <c r="A397" s="15">
        <v>42933</v>
      </c>
      <c r="B397" s="9" t="s">
        <v>132</v>
      </c>
      <c r="C397" s="16" t="s">
        <v>9</v>
      </c>
      <c r="D397" s="16">
        <v>5239</v>
      </c>
      <c r="E397" s="16">
        <v>1902794.56</v>
      </c>
      <c r="F397" s="13" t="s">
        <v>739</v>
      </c>
      <c r="G397" s="14"/>
      <c r="H397" s="14" t="s">
        <v>527</v>
      </c>
      <c r="I397" s="14"/>
      <c r="J397" s="14"/>
    </row>
    <row r="398" spans="1:10">
      <c r="A398" s="15">
        <v>42933</v>
      </c>
      <c r="B398" s="24" t="s">
        <v>531</v>
      </c>
      <c r="C398" s="16" t="s">
        <v>9</v>
      </c>
      <c r="D398" s="16">
        <v>1443.6</v>
      </c>
      <c r="E398" s="16">
        <v>1897555.56</v>
      </c>
      <c r="F398" s="13" t="s">
        <v>392</v>
      </c>
      <c r="G398" s="14"/>
      <c r="H398" s="14" t="s">
        <v>529</v>
      </c>
      <c r="I398" s="14"/>
      <c r="J398" s="14"/>
    </row>
    <row r="399" spans="1:10">
      <c r="A399" s="15">
        <v>42933</v>
      </c>
      <c r="B399" s="24" t="s">
        <v>530</v>
      </c>
      <c r="C399" s="16" t="s">
        <v>9</v>
      </c>
      <c r="D399" s="16">
        <v>160000.01</v>
      </c>
      <c r="E399" s="16">
        <v>1896111.96</v>
      </c>
      <c r="F399" s="13" t="s">
        <v>499</v>
      </c>
      <c r="G399" s="14"/>
      <c r="H399" s="14" t="s">
        <v>529</v>
      </c>
      <c r="I399" s="14"/>
      <c r="J399" s="14"/>
    </row>
    <row r="400" spans="1:10">
      <c r="A400" s="15">
        <v>42933</v>
      </c>
      <c r="B400" s="24" t="s">
        <v>532</v>
      </c>
      <c r="C400" s="16" t="s">
        <v>9</v>
      </c>
      <c r="D400" s="16">
        <v>23653.27</v>
      </c>
      <c r="E400" s="16">
        <v>1736111.95</v>
      </c>
      <c r="F400" s="13" t="s">
        <v>528</v>
      </c>
      <c r="G400" s="14"/>
      <c r="H400" s="14" t="s">
        <v>529</v>
      </c>
      <c r="I400" s="14"/>
      <c r="J400" s="14"/>
    </row>
    <row r="401" spans="1:10">
      <c r="A401" s="15">
        <v>42933</v>
      </c>
      <c r="B401" s="9" t="s">
        <v>524</v>
      </c>
      <c r="C401" s="16" t="s">
        <v>9</v>
      </c>
      <c r="D401" s="16">
        <v>262000</v>
      </c>
      <c r="E401" s="16">
        <v>1712458.68</v>
      </c>
      <c r="F401" s="13" t="s">
        <v>625</v>
      </c>
      <c r="G401" s="14"/>
      <c r="H401" s="14"/>
      <c r="I401" s="14"/>
      <c r="J401" s="14"/>
    </row>
    <row r="402" spans="1:10">
      <c r="A402" s="15">
        <v>42933</v>
      </c>
      <c r="B402" s="9" t="s">
        <v>525</v>
      </c>
      <c r="C402" s="16" t="s">
        <v>9</v>
      </c>
      <c r="D402" s="16">
        <v>1970.01</v>
      </c>
      <c r="E402" s="16">
        <v>1450458.68</v>
      </c>
      <c r="F402" s="13" t="s">
        <v>740</v>
      </c>
      <c r="G402" s="14"/>
      <c r="H402" s="14" t="s">
        <v>526</v>
      </c>
      <c r="I402" s="14"/>
      <c r="J402" s="14"/>
    </row>
    <row r="403" spans="1:10">
      <c r="A403" s="15">
        <v>42933</v>
      </c>
      <c r="B403" s="9" t="s">
        <v>132</v>
      </c>
      <c r="C403" s="16" t="s">
        <v>9</v>
      </c>
      <c r="D403" s="16">
        <v>5378.99</v>
      </c>
      <c r="E403" s="16">
        <v>1448488.67</v>
      </c>
      <c r="F403" s="13" t="s">
        <v>672</v>
      </c>
      <c r="G403" s="14"/>
      <c r="H403" s="14"/>
      <c r="I403" s="14"/>
      <c r="J403" s="14"/>
    </row>
    <row r="404" spans="1:10">
      <c r="A404" s="15">
        <v>42933</v>
      </c>
      <c r="B404" s="9" t="s">
        <v>508</v>
      </c>
      <c r="C404" s="16" t="s">
        <v>9</v>
      </c>
      <c r="D404" s="16">
        <v>129666.66</v>
      </c>
      <c r="E404" s="16">
        <v>1443109.68</v>
      </c>
      <c r="F404" s="13" t="s">
        <v>607</v>
      </c>
      <c r="G404" s="14"/>
      <c r="H404" s="14"/>
      <c r="I404" s="14"/>
      <c r="J404" s="14"/>
    </row>
    <row r="405" spans="1:10">
      <c r="A405" s="15">
        <v>42933</v>
      </c>
      <c r="B405" s="9" t="s">
        <v>509</v>
      </c>
      <c r="C405" s="16" t="s">
        <v>9</v>
      </c>
      <c r="D405" s="16">
        <v>11410.74</v>
      </c>
      <c r="E405" s="16">
        <v>1313443.02</v>
      </c>
      <c r="F405" s="13" t="s">
        <v>607</v>
      </c>
      <c r="G405" s="14"/>
      <c r="H405" s="14"/>
      <c r="I405" s="14"/>
      <c r="J405" s="14"/>
    </row>
    <row r="406" spans="1:10">
      <c r="A406" s="15">
        <v>42933</v>
      </c>
      <c r="B406" s="23" t="s">
        <v>510</v>
      </c>
      <c r="C406" s="16">
        <v>5000</v>
      </c>
      <c r="D406" s="16" t="s">
        <v>9</v>
      </c>
      <c r="E406" s="16">
        <v>1302032.28</v>
      </c>
      <c r="F406" s="13" t="s">
        <v>295</v>
      </c>
      <c r="G406" s="14"/>
      <c r="H406" s="14"/>
      <c r="I406" s="14"/>
      <c r="J406" s="14"/>
    </row>
    <row r="407" spans="1:10">
      <c r="A407" s="15">
        <v>42933</v>
      </c>
      <c r="B407" s="9" t="s">
        <v>511</v>
      </c>
      <c r="C407" s="16" t="s">
        <v>9</v>
      </c>
      <c r="D407" s="16">
        <v>236600</v>
      </c>
      <c r="E407" s="16">
        <v>1307032.28</v>
      </c>
      <c r="F407" s="13" t="s">
        <v>737</v>
      </c>
      <c r="G407" s="14" t="s">
        <v>512</v>
      </c>
      <c r="H407" s="14" t="s">
        <v>513</v>
      </c>
      <c r="I407" s="14"/>
      <c r="J407" s="14"/>
    </row>
    <row r="408" spans="1:10">
      <c r="A408" s="15">
        <v>42933</v>
      </c>
      <c r="B408" s="19" t="s">
        <v>502</v>
      </c>
      <c r="C408" s="16" t="s">
        <v>9</v>
      </c>
      <c r="D408" s="16">
        <v>1831.71</v>
      </c>
      <c r="E408" s="16">
        <v>1070432.28</v>
      </c>
      <c r="F408" s="13" t="s">
        <v>72</v>
      </c>
      <c r="G408" s="14"/>
      <c r="H408" s="14"/>
      <c r="I408" s="14"/>
      <c r="J408" s="14"/>
    </row>
    <row r="409" spans="1:10">
      <c r="A409" s="17">
        <v>42933</v>
      </c>
      <c r="B409" s="21" t="s">
        <v>11</v>
      </c>
      <c r="C409" s="18">
        <v>19.329999999999998</v>
      </c>
      <c r="D409" s="18" t="s">
        <v>9</v>
      </c>
      <c r="E409" s="18">
        <v>1068600.57</v>
      </c>
      <c r="F409" s="13"/>
      <c r="G409" s="14"/>
      <c r="H409" s="14"/>
      <c r="I409" s="14"/>
      <c r="J409" s="14"/>
    </row>
    <row r="410" spans="1:10">
      <c r="A410" s="17">
        <v>42933</v>
      </c>
      <c r="B410" s="20" t="s">
        <v>12</v>
      </c>
      <c r="C410" s="18">
        <v>120.83</v>
      </c>
      <c r="D410" s="18" t="s">
        <v>9</v>
      </c>
      <c r="E410" s="18">
        <v>1068619.8999999999</v>
      </c>
      <c r="F410" s="13"/>
      <c r="G410" s="14"/>
      <c r="H410" s="14"/>
      <c r="I410" s="14"/>
      <c r="J410" s="14"/>
    </row>
    <row r="411" spans="1:10">
      <c r="A411" s="15">
        <v>42933</v>
      </c>
      <c r="B411" s="9" t="s">
        <v>13</v>
      </c>
      <c r="C411" s="16" t="s">
        <v>9</v>
      </c>
      <c r="D411" s="16">
        <v>28191.02</v>
      </c>
      <c r="E411" s="16">
        <v>1068740.73</v>
      </c>
      <c r="F411" s="13" t="s">
        <v>516</v>
      </c>
      <c r="G411" s="14"/>
      <c r="H411" s="14"/>
      <c r="I411" s="14"/>
      <c r="J411" s="14"/>
    </row>
    <row r="412" spans="1:10">
      <c r="A412" s="17">
        <v>42933</v>
      </c>
      <c r="B412" s="21" t="s">
        <v>14</v>
      </c>
      <c r="C412" s="18">
        <v>42.04</v>
      </c>
      <c r="D412" s="18" t="s">
        <v>9</v>
      </c>
      <c r="E412" s="18">
        <v>1040549.71</v>
      </c>
      <c r="F412" s="13"/>
      <c r="G412" s="14"/>
      <c r="H412" s="14"/>
      <c r="I412" s="14"/>
      <c r="J412" s="14"/>
    </row>
    <row r="413" spans="1:10">
      <c r="A413" s="17">
        <v>42933</v>
      </c>
      <c r="B413" s="20" t="s">
        <v>15</v>
      </c>
      <c r="C413" s="18">
        <v>262.77999999999997</v>
      </c>
      <c r="D413" s="18" t="s">
        <v>9</v>
      </c>
      <c r="E413" s="18">
        <v>1040591.75</v>
      </c>
      <c r="F413" s="13"/>
      <c r="G413" s="14"/>
      <c r="H413" s="14"/>
      <c r="I413" s="14"/>
      <c r="J413" s="14"/>
    </row>
    <row r="414" spans="1:10">
      <c r="A414" s="15">
        <v>42933</v>
      </c>
      <c r="B414" s="9" t="s">
        <v>16</v>
      </c>
      <c r="C414" s="16" t="s">
        <v>9</v>
      </c>
      <c r="D414" s="16">
        <v>11041.57</v>
      </c>
      <c r="E414" s="16">
        <v>1040854.53</v>
      </c>
      <c r="F414" s="13" t="s">
        <v>516</v>
      </c>
      <c r="G414" s="14"/>
      <c r="H414" s="14"/>
      <c r="I414" s="14"/>
      <c r="J414" s="14"/>
    </row>
    <row r="415" spans="1:10">
      <c r="A415" s="17">
        <v>42933</v>
      </c>
      <c r="B415" s="21" t="s">
        <v>20</v>
      </c>
      <c r="C415" s="18">
        <v>401.86</v>
      </c>
      <c r="D415" s="18" t="s">
        <v>9</v>
      </c>
      <c r="E415" s="18">
        <v>1029812.96</v>
      </c>
      <c r="F415" s="13"/>
      <c r="G415" s="14"/>
      <c r="H415" s="14"/>
      <c r="I415" s="14"/>
      <c r="J415" s="14"/>
    </row>
    <row r="416" spans="1:10">
      <c r="A416" s="17">
        <v>42933</v>
      </c>
      <c r="B416" s="20" t="s">
        <v>21</v>
      </c>
      <c r="C416" s="18">
        <v>2511.61</v>
      </c>
      <c r="D416" s="18" t="s">
        <v>9</v>
      </c>
      <c r="E416" s="18">
        <v>1030214.82</v>
      </c>
      <c r="F416" s="13"/>
      <c r="G416" s="14"/>
      <c r="H416" s="14"/>
      <c r="I416" s="14"/>
      <c r="J416" s="14"/>
    </row>
    <row r="417" spans="1:10">
      <c r="A417" s="15">
        <v>42933</v>
      </c>
      <c r="B417" s="9" t="s">
        <v>22</v>
      </c>
      <c r="C417" s="16" t="s">
        <v>9</v>
      </c>
      <c r="D417" s="16">
        <v>26466.15</v>
      </c>
      <c r="E417" s="16">
        <v>1032726.43</v>
      </c>
      <c r="F417" s="13" t="s">
        <v>516</v>
      </c>
      <c r="G417" s="14"/>
      <c r="H417" s="14"/>
      <c r="I417" s="14"/>
      <c r="J417" s="14"/>
    </row>
    <row r="418" spans="1:10">
      <c r="A418" s="17">
        <v>42933</v>
      </c>
      <c r="B418" s="21" t="s">
        <v>11</v>
      </c>
      <c r="C418" s="18">
        <v>24.65</v>
      </c>
      <c r="D418" s="18" t="s">
        <v>9</v>
      </c>
      <c r="E418" s="18">
        <v>1006260.28</v>
      </c>
      <c r="F418" s="13"/>
      <c r="G418" s="14"/>
      <c r="H418" s="14"/>
      <c r="I418" s="14"/>
      <c r="J418" s="14"/>
    </row>
    <row r="419" spans="1:10">
      <c r="A419" s="17">
        <v>42933</v>
      </c>
      <c r="B419" s="20" t="s">
        <v>12</v>
      </c>
      <c r="C419" s="18">
        <v>154.09</v>
      </c>
      <c r="D419" s="18" t="s">
        <v>9</v>
      </c>
      <c r="E419" s="18">
        <v>1006284.93</v>
      </c>
      <c r="F419" s="13"/>
      <c r="G419" s="14"/>
      <c r="H419" s="14"/>
      <c r="I419" s="14"/>
      <c r="J419" s="14"/>
    </row>
    <row r="420" spans="1:10">
      <c r="A420" s="15">
        <v>42933</v>
      </c>
      <c r="B420" s="9" t="s">
        <v>13</v>
      </c>
      <c r="C420" s="16" t="s">
        <v>9</v>
      </c>
      <c r="D420" s="16">
        <v>23783.56</v>
      </c>
      <c r="E420" s="16">
        <v>1006439.02</v>
      </c>
      <c r="F420" s="13" t="s">
        <v>515</v>
      </c>
      <c r="G420" s="14"/>
      <c r="H420" s="14"/>
      <c r="I420" s="14"/>
      <c r="J420" s="14"/>
    </row>
    <row r="421" spans="1:10">
      <c r="A421" s="17">
        <v>42933</v>
      </c>
      <c r="B421" s="21" t="s">
        <v>14</v>
      </c>
      <c r="C421" s="18">
        <v>28.67</v>
      </c>
      <c r="D421" s="18" t="s">
        <v>9</v>
      </c>
      <c r="E421" s="18">
        <v>982655.46</v>
      </c>
      <c r="F421" s="13"/>
      <c r="G421" s="14"/>
      <c r="H421" s="14"/>
      <c r="I421" s="14"/>
      <c r="J421" s="14"/>
    </row>
    <row r="422" spans="1:10">
      <c r="A422" s="17">
        <v>42933</v>
      </c>
      <c r="B422" s="20" t="s">
        <v>15</v>
      </c>
      <c r="C422" s="18">
        <v>179.18</v>
      </c>
      <c r="D422" s="18" t="s">
        <v>9</v>
      </c>
      <c r="E422" s="18">
        <v>982684.13</v>
      </c>
      <c r="F422" s="13"/>
      <c r="G422" s="14"/>
      <c r="H422" s="14"/>
      <c r="I422" s="14"/>
      <c r="J422" s="14"/>
    </row>
    <row r="423" spans="1:10">
      <c r="A423" s="15">
        <v>42933</v>
      </c>
      <c r="B423" s="9" t="s">
        <v>16</v>
      </c>
      <c r="C423" s="16" t="s">
        <v>9</v>
      </c>
      <c r="D423" s="16">
        <v>7529.01</v>
      </c>
      <c r="E423" s="16">
        <v>982863.31</v>
      </c>
      <c r="F423" s="13" t="s">
        <v>515</v>
      </c>
      <c r="G423" s="14"/>
      <c r="H423" s="14"/>
      <c r="I423" s="14"/>
      <c r="J423" s="14"/>
    </row>
    <row r="424" spans="1:10">
      <c r="A424" s="15">
        <v>42931</v>
      </c>
      <c r="B424" s="9" t="s">
        <v>203</v>
      </c>
      <c r="C424" s="16">
        <v>3000</v>
      </c>
      <c r="D424" s="16" t="s">
        <v>9</v>
      </c>
      <c r="E424" s="16">
        <v>975334.3</v>
      </c>
      <c r="F424" s="13"/>
      <c r="G424" s="14"/>
      <c r="H424" s="14"/>
      <c r="I424" s="14"/>
      <c r="J424" s="14"/>
    </row>
    <row r="425" spans="1:10">
      <c r="A425" s="15">
        <v>42931</v>
      </c>
      <c r="B425" s="9" t="s">
        <v>506</v>
      </c>
      <c r="C425" s="16">
        <v>7130.55</v>
      </c>
      <c r="D425" s="16" t="s">
        <v>9</v>
      </c>
      <c r="E425" s="16">
        <v>978334.3</v>
      </c>
      <c r="F425" s="13"/>
      <c r="G425" s="14"/>
      <c r="H425" s="14"/>
      <c r="I425" s="14"/>
      <c r="J425" s="14"/>
    </row>
    <row r="426" spans="1:10">
      <c r="A426" s="15">
        <v>42931</v>
      </c>
      <c r="B426" s="9" t="s">
        <v>507</v>
      </c>
      <c r="C426" s="16">
        <v>5793.04</v>
      </c>
      <c r="D426" s="16" t="s">
        <v>9</v>
      </c>
      <c r="E426" s="16">
        <v>985464.85</v>
      </c>
      <c r="F426" s="13"/>
      <c r="G426" s="14"/>
      <c r="H426" s="14"/>
      <c r="I426" s="14"/>
      <c r="J426" s="14"/>
    </row>
    <row r="427" spans="1:10">
      <c r="A427" s="15">
        <v>42931</v>
      </c>
      <c r="B427" s="9" t="s">
        <v>503</v>
      </c>
      <c r="C427" s="16" t="s">
        <v>9</v>
      </c>
      <c r="D427" s="16">
        <v>1970</v>
      </c>
      <c r="E427" s="16">
        <v>991257.89</v>
      </c>
      <c r="F427" s="13" t="s">
        <v>671</v>
      </c>
      <c r="G427" s="14" t="s">
        <v>505</v>
      </c>
      <c r="H427" s="14" t="s">
        <v>504</v>
      </c>
      <c r="I427" s="14"/>
      <c r="J427" s="14"/>
    </row>
    <row r="428" spans="1:10">
      <c r="A428" s="15">
        <v>42931</v>
      </c>
      <c r="B428" s="9" t="s">
        <v>285</v>
      </c>
      <c r="C428" s="16" t="s">
        <v>9</v>
      </c>
      <c r="D428" s="16">
        <v>635</v>
      </c>
      <c r="E428" s="16">
        <v>989287.89</v>
      </c>
      <c r="F428" s="63" t="s">
        <v>1137</v>
      </c>
      <c r="G428" s="14"/>
      <c r="H428" s="14"/>
      <c r="I428" s="14"/>
      <c r="J428" s="14"/>
    </row>
    <row r="429" spans="1:10">
      <c r="A429" s="15">
        <v>42931</v>
      </c>
      <c r="B429" s="9" t="s">
        <v>285</v>
      </c>
      <c r="C429" s="16" t="s">
        <v>9</v>
      </c>
      <c r="D429" s="16">
        <v>278</v>
      </c>
      <c r="E429" s="16">
        <v>988652.89</v>
      </c>
      <c r="F429" s="63" t="s">
        <v>1137</v>
      </c>
      <c r="G429" s="14"/>
      <c r="H429" s="14" t="s">
        <v>959</v>
      </c>
      <c r="I429" s="14"/>
      <c r="J429" s="14"/>
    </row>
    <row r="430" spans="1:10">
      <c r="A430" s="15">
        <v>42931</v>
      </c>
      <c r="B430" s="9" t="s">
        <v>285</v>
      </c>
      <c r="C430" s="16" t="s">
        <v>9</v>
      </c>
      <c r="D430" s="16">
        <v>1660</v>
      </c>
      <c r="E430" s="16">
        <v>988374.89</v>
      </c>
      <c r="F430" s="13"/>
      <c r="G430" s="14"/>
      <c r="H430" s="14" t="s">
        <v>958</v>
      </c>
      <c r="I430" s="14"/>
      <c r="J430" s="14"/>
    </row>
    <row r="431" spans="1:10">
      <c r="A431" s="55">
        <v>42930</v>
      </c>
      <c r="B431" s="9" t="s">
        <v>492</v>
      </c>
      <c r="C431" s="31" t="s">
        <v>9</v>
      </c>
      <c r="D431" s="31">
        <v>12997.1</v>
      </c>
      <c r="E431" s="31">
        <v>986714.89</v>
      </c>
      <c r="F431" s="63" t="s">
        <v>868</v>
      </c>
      <c r="G431" s="14" t="s">
        <v>149</v>
      </c>
      <c r="H431" s="14"/>
      <c r="I431" s="14"/>
      <c r="J431" s="14" t="s">
        <v>260</v>
      </c>
    </row>
    <row r="432" spans="1:10">
      <c r="A432" s="55">
        <v>42930</v>
      </c>
      <c r="B432" s="9" t="s">
        <v>493</v>
      </c>
      <c r="C432" s="31" t="s">
        <v>9</v>
      </c>
      <c r="D432" s="31">
        <v>97000</v>
      </c>
      <c r="E432" s="31">
        <v>973717.79</v>
      </c>
      <c r="F432" s="13" t="s">
        <v>677</v>
      </c>
      <c r="G432" s="14"/>
      <c r="H432" s="14" t="s">
        <v>499</v>
      </c>
      <c r="I432" s="14"/>
      <c r="J432" s="14"/>
    </row>
    <row r="433" spans="1:10">
      <c r="A433" s="55">
        <v>42930</v>
      </c>
      <c r="B433" s="9" t="s">
        <v>494</v>
      </c>
      <c r="C433" s="31" t="s">
        <v>9</v>
      </c>
      <c r="D433" s="31">
        <v>155000</v>
      </c>
      <c r="E433" s="31">
        <v>876717.79</v>
      </c>
      <c r="F433" s="13" t="s">
        <v>676</v>
      </c>
      <c r="G433" s="14" t="s">
        <v>496</v>
      </c>
      <c r="H433" s="14" t="s">
        <v>497</v>
      </c>
      <c r="I433" s="14"/>
      <c r="J433" s="14"/>
    </row>
    <row r="434" spans="1:10">
      <c r="A434" s="55">
        <v>42930</v>
      </c>
      <c r="B434" s="9" t="s">
        <v>495</v>
      </c>
      <c r="C434" s="31" t="s">
        <v>9</v>
      </c>
      <c r="D434" s="31">
        <v>1099.0999999999999</v>
      </c>
      <c r="E434" s="31">
        <v>721717.79</v>
      </c>
      <c r="F434" s="13" t="s">
        <v>678</v>
      </c>
      <c r="G434" s="14" t="s">
        <v>501</v>
      </c>
      <c r="H434" s="14"/>
      <c r="I434" s="14"/>
      <c r="J434" s="14"/>
    </row>
    <row r="435" spans="1:10">
      <c r="A435" s="15">
        <v>42930</v>
      </c>
      <c r="B435" s="22" t="s">
        <v>472</v>
      </c>
      <c r="C435" s="16" t="s">
        <v>9</v>
      </c>
      <c r="D435" s="16">
        <v>330330.81</v>
      </c>
      <c r="E435" s="16">
        <v>720618.69</v>
      </c>
      <c r="F435" s="13" t="s">
        <v>486</v>
      </c>
      <c r="G435" s="14"/>
      <c r="H435" s="14"/>
      <c r="I435" s="14" t="s">
        <v>491</v>
      </c>
      <c r="J435" s="14"/>
    </row>
    <row r="436" spans="1:10">
      <c r="A436" s="15">
        <v>42930</v>
      </c>
      <c r="B436" s="22" t="s">
        <v>473</v>
      </c>
      <c r="C436" s="16" t="s">
        <v>9</v>
      </c>
      <c r="D436" s="16">
        <v>118453.43</v>
      </c>
      <c r="E436" s="16">
        <v>390287.88</v>
      </c>
      <c r="F436" s="13" t="s">
        <v>487</v>
      </c>
      <c r="G436" s="14"/>
      <c r="H436" s="14"/>
      <c r="I436" s="14" t="s">
        <v>500</v>
      </c>
      <c r="J436" s="14"/>
    </row>
    <row r="437" spans="1:10">
      <c r="A437" s="15">
        <v>42930</v>
      </c>
      <c r="B437" s="22" t="s">
        <v>474</v>
      </c>
      <c r="C437" s="16" t="s">
        <v>9</v>
      </c>
      <c r="D437" s="16">
        <v>65591.72</v>
      </c>
      <c r="E437" s="16">
        <v>271834.45</v>
      </c>
      <c r="F437" s="13" t="s">
        <v>487</v>
      </c>
      <c r="G437" s="14"/>
      <c r="H437" s="14"/>
      <c r="I437" s="14" t="s">
        <v>500</v>
      </c>
      <c r="J437" s="14"/>
    </row>
    <row r="438" spans="1:10">
      <c r="A438" s="15">
        <v>42930</v>
      </c>
      <c r="B438" s="9" t="s">
        <v>132</v>
      </c>
      <c r="C438" s="16" t="s">
        <v>9</v>
      </c>
      <c r="D438" s="16">
        <v>121500</v>
      </c>
      <c r="E438" s="16">
        <v>206242.73</v>
      </c>
      <c r="F438" s="13" t="s">
        <v>485</v>
      </c>
      <c r="G438" s="14"/>
      <c r="H438" s="14"/>
      <c r="I438" s="14"/>
      <c r="J438" s="14"/>
    </row>
    <row r="439" spans="1:10">
      <c r="A439" s="15">
        <v>42930</v>
      </c>
      <c r="B439" s="9" t="s">
        <v>475</v>
      </c>
      <c r="C439" s="16">
        <v>97000</v>
      </c>
      <c r="D439" s="16" t="s">
        <v>9</v>
      </c>
      <c r="E439" s="16">
        <v>84742.73</v>
      </c>
      <c r="F439" s="13"/>
      <c r="G439" s="14"/>
      <c r="H439" s="14"/>
      <c r="I439" s="14"/>
      <c r="J439" s="14"/>
    </row>
    <row r="440" spans="1:10">
      <c r="A440" s="15">
        <v>42930</v>
      </c>
      <c r="B440" s="9" t="s">
        <v>476</v>
      </c>
      <c r="C440" s="16">
        <v>2610</v>
      </c>
      <c r="D440" s="16" t="s">
        <v>9</v>
      </c>
      <c r="E440" s="16">
        <v>181742.73</v>
      </c>
      <c r="F440" s="13"/>
      <c r="G440" s="14"/>
      <c r="H440" s="14"/>
      <c r="I440" s="14"/>
      <c r="J440" s="14"/>
    </row>
    <row r="441" spans="1:10">
      <c r="A441" s="15">
        <v>42930</v>
      </c>
      <c r="B441" s="9" t="s">
        <v>477</v>
      </c>
      <c r="C441" s="16">
        <v>6380</v>
      </c>
      <c r="D441" s="16" t="s">
        <v>9</v>
      </c>
      <c r="E441" s="16">
        <v>184352.73</v>
      </c>
      <c r="F441" s="13"/>
      <c r="G441" s="14"/>
      <c r="H441" s="14"/>
      <c r="I441" s="14"/>
      <c r="J441" s="14"/>
    </row>
    <row r="442" spans="1:10">
      <c r="A442" s="15">
        <v>42930</v>
      </c>
      <c r="B442" s="9" t="s">
        <v>478</v>
      </c>
      <c r="C442" s="16">
        <v>3000</v>
      </c>
      <c r="D442" s="16" t="s">
        <v>9</v>
      </c>
      <c r="E442" s="16">
        <v>190732.73</v>
      </c>
      <c r="F442" s="13"/>
      <c r="G442" s="14"/>
      <c r="H442" s="14"/>
      <c r="I442" s="14"/>
      <c r="J442" s="14"/>
    </row>
    <row r="443" spans="1:10">
      <c r="A443" s="15">
        <v>42930</v>
      </c>
      <c r="B443" s="9" t="s">
        <v>479</v>
      </c>
      <c r="C443" s="16" t="s">
        <v>9</v>
      </c>
      <c r="D443" s="16">
        <v>1099</v>
      </c>
      <c r="E443" s="16">
        <v>193732.73</v>
      </c>
      <c r="F443" s="13" t="s">
        <v>675</v>
      </c>
      <c r="G443" s="14"/>
      <c r="H443" s="14" t="s">
        <v>498</v>
      </c>
      <c r="I443" s="14"/>
      <c r="J443" s="14"/>
    </row>
    <row r="444" spans="1:10">
      <c r="A444" s="15">
        <v>42930</v>
      </c>
      <c r="B444" s="9" t="s">
        <v>480</v>
      </c>
      <c r="C444" s="16" t="s">
        <v>9</v>
      </c>
      <c r="D444" s="16">
        <v>77000</v>
      </c>
      <c r="E444" s="16">
        <v>192633.73</v>
      </c>
      <c r="F444" s="13" t="s">
        <v>624</v>
      </c>
      <c r="G444" s="14"/>
      <c r="H444" s="14"/>
      <c r="I444" s="14"/>
      <c r="J444" s="14"/>
    </row>
    <row r="445" spans="1:10">
      <c r="A445" s="15">
        <v>42930</v>
      </c>
      <c r="B445" s="24" t="s">
        <v>483</v>
      </c>
      <c r="C445" s="16" t="s">
        <v>9</v>
      </c>
      <c r="D445" s="16">
        <v>5570.88</v>
      </c>
      <c r="E445" s="16">
        <v>115633.73</v>
      </c>
      <c r="F445" s="13" t="s">
        <v>488</v>
      </c>
      <c r="G445" s="14"/>
      <c r="H445" s="14"/>
      <c r="I445" s="14" t="s">
        <v>490</v>
      </c>
      <c r="J445" s="14"/>
    </row>
    <row r="446" spans="1:10">
      <c r="A446" s="15">
        <v>42930</v>
      </c>
      <c r="B446" s="24" t="s">
        <v>484</v>
      </c>
      <c r="C446" s="16" t="s">
        <v>9</v>
      </c>
      <c r="D446" s="16">
        <v>5570.88</v>
      </c>
      <c r="E446" s="16">
        <v>110062.85</v>
      </c>
      <c r="F446" s="13" t="s">
        <v>489</v>
      </c>
      <c r="G446" s="14"/>
      <c r="H446" s="14"/>
      <c r="I446" s="14" t="s">
        <v>490</v>
      </c>
      <c r="J446" s="14"/>
    </row>
    <row r="447" spans="1:10">
      <c r="A447" s="15">
        <v>42930</v>
      </c>
      <c r="B447" s="9" t="s">
        <v>481</v>
      </c>
      <c r="C447" s="16" t="s">
        <v>9</v>
      </c>
      <c r="D447" s="16">
        <v>1970</v>
      </c>
      <c r="E447" s="16">
        <v>104491.97</v>
      </c>
      <c r="F447" s="63" t="s">
        <v>816</v>
      </c>
      <c r="G447" s="14" t="s">
        <v>659</v>
      </c>
      <c r="H447" s="14" t="s">
        <v>660</v>
      </c>
      <c r="I447" s="14"/>
      <c r="J447" s="14"/>
    </row>
    <row r="448" spans="1:10">
      <c r="A448" s="15">
        <v>42930</v>
      </c>
      <c r="B448" s="23" t="s">
        <v>482</v>
      </c>
      <c r="C448" s="16">
        <v>5000</v>
      </c>
      <c r="D448" s="16" t="s">
        <v>9</v>
      </c>
      <c r="E448" s="16">
        <v>102521.97</v>
      </c>
      <c r="F448" s="13" t="s">
        <v>295</v>
      </c>
      <c r="G448" s="14"/>
      <c r="H448" s="14"/>
      <c r="I448" s="14"/>
      <c r="J448" s="14"/>
    </row>
    <row r="449" spans="1:10">
      <c r="A449" s="15">
        <v>42930</v>
      </c>
      <c r="B449" s="9" t="s">
        <v>359</v>
      </c>
      <c r="C449" s="16">
        <v>1124630.44</v>
      </c>
      <c r="D449" s="16" t="s">
        <v>9</v>
      </c>
      <c r="E449" s="16">
        <v>107521.97</v>
      </c>
      <c r="F449" s="13"/>
      <c r="G449" s="14"/>
      <c r="H449" s="14"/>
      <c r="I449" s="14"/>
      <c r="J449" s="14"/>
    </row>
    <row r="450" spans="1:10">
      <c r="A450" s="15">
        <v>42930</v>
      </c>
      <c r="B450" s="9" t="s">
        <v>359</v>
      </c>
      <c r="C450" s="16">
        <v>269221.2</v>
      </c>
      <c r="D450" s="16" t="s">
        <v>9</v>
      </c>
      <c r="E450" s="16">
        <v>1232152.4099999999</v>
      </c>
      <c r="F450" s="13"/>
      <c r="G450" s="14"/>
      <c r="H450" s="14"/>
      <c r="I450" s="14"/>
      <c r="J450" s="14"/>
    </row>
    <row r="451" spans="1:10">
      <c r="A451" s="15">
        <v>42930</v>
      </c>
      <c r="B451" s="9" t="s">
        <v>430</v>
      </c>
      <c r="C451" s="16" t="s">
        <v>9</v>
      </c>
      <c r="D451" s="16">
        <v>31804.91</v>
      </c>
      <c r="E451" s="16">
        <v>1501373.61</v>
      </c>
      <c r="F451" s="13" t="s">
        <v>598</v>
      </c>
      <c r="G451" s="14"/>
      <c r="H451" s="14"/>
      <c r="I451" s="14"/>
      <c r="J451" s="14"/>
    </row>
    <row r="452" spans="1:10">
      <c r="A452" s="15">
        <v>42930</v>
      </c>
      <c r="B452" s="9" t="s">
        <v>431</v>
      </c>
      <c r="C452" s="16" t="s">
        <v>9</v>
      </c>
      <c r="D452" s="16">
        <v>19222.23</v>
      </c>
      <c r="E452" s="16">
        <v>1469568.7</v>
      </c>
      <c r="F452" s="13" t="s">
        <v>598</v>
      </c>
      <c r="G452" s="14"/>
      <c r="H452" s="14"/>
      <c r="I452" s="14"/>
      <c r="J452" s="14"/>
    </row>
    <row r="453" spans="1:10">
      <c r="A453" s="17">
        <v>42930</v>
      </c>
      <c r="B453" s="21" t="s">
        <v>11</v>
      </c>
      <c r="C453" s="18">
        <v>11.52</v>
      </c>
      <c r="D453" s="18" t="s">
        <v>9</v>
      </c>
      <c r="E453" s="18">
        <v>1450346.47</v>
      </c>
      <c r="F453" s="13"/>
      <c r="G453" s="14"/>
      <c r="H453" s="14"/>
      <c r="I453" s="14"/>
      <c r="J453" s="14"/>
    </row>
    <row r="454" spans="1:10">
      <c r="A454" s="17">
        <v>42930</v>
      </c>
      <c r="B454" s="20" t="s">
        <v>12</v>
      </c>
      <c r="C454" s="18">
        <v>72</v>
      </c>
      <c r="D454" s="18" t="s">
        <v>9</v>
      </c>
      <c r="E454" s="18">
        <v>1450357.99</v>
      </c>
      <c r="F454" s="13"/>
      <c r="G454" s="14"/>
      <c r="H454" s="14"/>
      <c r="I454" s="14"/>
      <c r="J454" s="14"/>
    </row>
    <row r="455" spans="1:10">
      <c r="A455" s="15">
        <v>42930</v>
      </c>
      <c r="B455" s="9" t="s">
        <v>13</v>
      </c>
      <c r="C455" s="16" t="s">
        <v>9</v>
      </c>
      <c r="D455" s="16">
        <v>5934.52</v>
      </c>
      <c r="E455" s="16">
        <v>1450429.99</v>
      </c>
      <c r="F455" s="13" t="s">
        <v>436</v>
      </c>
      <c r="G455" s="14"/>
      <c r="H455" s="14"/>
      <c r="I455" s="14"/>
      <c r="J455" s="14"/>
    </row>
    <row r="456" spans="1:10">
      <c r="A456" s="17">
        <v>42930</v>
      </c>
      <c r="B456" s="21" t="s">
        <v>14</v>
      </c>
      <c r="C456" s="18">
        <v>38.619999999999997</v>
      </c>
      <c r="D456" s="18" t="s">
        <v>9</v>
      </c>
      <c r="E456" s="18">
        <v>1444495.47</v>
      </c>
      <c r="F456" s="13"/>
      <c r="G456" s="14"/>
      <c r="H456" s="14"/>
      <c r="I456" s="14"/>
      <c r="J456" s="14"/>
    </row>
    <row r="457" spans="1:10">
      <c r="A457" s="17">
        <v>42930</v>
      </c>
      <c r="B457" s="20" t="s">
        <v>15</v>
      </c>
      <c r="C457" s="18">
        <v>241.36</v>
      </c>
      <c r="D457" s="18" t="s">
        <v>9</v>
      </c>
      <c r="E457" s="18">
        <v>1444534.09</v>
      </c>
      <c r="F457" s="13"/>
      <c r="G457" s="14"/>
      <c r="H457" s="14"/>
      <c r="I457" s="14"/>
      <c r="J457" s="14"/>
    </row>
    <row r="458" spans="1:10">
      <c r="A458" s="15">
        <v>42930</v>
      </c>
      <c r="B458" s="9" t="s">
        <v>16</v>
      </c>
      <c r="C458" s="16" t="s">
        <v>9</v>
      </c>
      <c r="D458" s="16">
        <v>10142.16</v>
      </c>
      <c r="E458" s="16">
        <v>1444775.45</v>
      </c>
      <c r="F458" s="13" t="s">
        <v>436</v>
      </c>
      <c r="G458" s="14"/>
      <c r="H458" s="14"/>
      <c r="I458" s="14"/>
      <c r="J458" s="14"/>
    </row>
    <row r="459" spans="1:10">
      <c r="A459" s="15">
        <v>42929</v>
      </c>
      <c r="B459" s="9" t="s">
        <v>432</v>
      </c>
      <c r="C459" s="16">
        <v>4962.4799999999996</v>
      </c>
      <c r="D459" s="16" t="s">
        <v>9</v>
      </c>
      <c r="E459" s="16">
        <v>1434633.29</v>
      </c>
      <c r="F459" s="13"/>
      <c r="G459" s="14"/>
      <c r="H459" s="14"/>
      <c r="I459" s="14"/>
      <c r="J459" s="14"/>
    </row>
    <row r="460" spans="1:10">
      <c r="A460" s="15">
        <v>42929</v>
      </c>
      <c r="B460" s="9" t="s">
        <v>433</v>
      </c>
      <c r="C460" s="16">
        <v>249726</v>
      </c>
      <c r="D460" s="16" t="s">
        <v>9</v>
      </c>
      <c r="E460" s="16">
        <v>1439595.77</v>
      </c>
      <c r="F460" s="13" t="s">
        <v>434</v>
      </c>
      <c r="G460" s="14"/>
      <c r="H460" s="14"/>
      <c r="I460" s="14" t="s">
        <v>514</v>
      </c>
      <c r="J460" s="14"/>
    </row>
    <row r="461" spans="1:10">
      <c r="A461" s="15">
        <v>42929</v>
      </c>
      <c r="B461" s="9" t="s">
        <v>393</v>
      </c>
      <c r="C461" s="16">
        <v>20000</v>
      </c>
      <c r="D461" s="16" t="s">
        <v>9</v>
      </c>
      <c r="E461" s="16">
        <v>1689321.77</v>
      </c>
      <c r="F461" s="13"/>
      <c r="G461" s="14"/>
      <c r="H461" s="14"/>
      <c r="I461" s="14"/>
      <c r="J461" s="14"/>
    </row>
    <row r="462" spans="1:10">
      <c r="A462" s="15">
        <v>42929</v>
      </c>
      <c r="B462" s="9" t="s">
        <v>394</v>
      </c>
      <c r="C462" s="16">
        <v>30000</v>
      </c>
      <c r="D462" s="16" t="s">
        <v>9</v>
      </c>
      <c r="E462" s="16">
        <v>1709321.77</v>
      </c>
      <c r="F462" s="13" t="s">
        <v>608</v>
      </c>
      <c r="G462" s="14"/>
      <c r="H462" s="14"/>
      <c r="I462" s="14"/>
      <c r="J462" s="14"/>
    </row>
    <row r="463" spans="1:10">
      <c r="A463" s="15">
        <v>42929</v>
      </c>
      <c r="B463" s="9" t="s">
        <v>395</v>
      </c>
      <c r="C463" s="16" t="s">
        <v>9</v>
      </c>
      <c r="D463" s="16">
        <v>5025</v>
      </c>
      <c r="E463" s="16">
        <v>1739321.77</v>
      </c>
      <c r="F463" s="13" t="s">
        <v>670</v>
      </c>
      <c r="G463" s="14" t="s">
        <v>403</v>
      </c>
      <c r="H463" s="14" t="s">
        <v>404</v>
      </c>
      <c r="I463" s="14"/>
      <c r="J463" s="14"/>
    </row>
    <row r="464" spans="1:10">
      <c r="A464" s="15">
        <v>42929</v>
      </c>
      <c r="B464" s="9" t="s">
        <v>396</v>
      </c>
      <c r="C464" s="16">
        <v>10000</v>
      </c>
      <c r="D464" s="16" t="s">
        <v>9</v>
      </c>
      <c r="E464" s="16">
        <v>1734296.77</v>
      </c>
      <c r="F464" s="13"/>
      <c r="G464" s="14"/>
      <c r="H464" s="14"/>
      <c r="I464" s="14"/>
      <c r="J464" s="14"/>
    </row>
    <row r="465" spans="1:10">
      <c r="A465" s="15">
        <v>42929</v>
      </c>
      <c r="B465" s="9" t="s">
        <v>396</v>
      </c>
      <c r="C465" s="16">
        <v>120350</v>
      </c>
      <c r="D465" s="16" t="s">
        <v>9</v>
      </c>
      <c r="E465" s="16">
        <v>1744296.77</v>
      </c>
      <c r="F465" s="13"/>
      <c r="G465" s="14"/>
      <c r="H465" s="14"/>
      <c r="I465" s="14"/>
      <c r="J465" s="14"/>
    </row>
    <row r="466" spans="1:10">
      <c r="A466" s="15">
        <v>42929</v>
      </c>
      <c r="B466" s="9" t="s">
        <v>397</v>
      </c>
      <c r="C466" s="16">
        <v>165000</v>
      </c>
      <c r="D466" s="16" t="s">
        <v>9</v>
      </c>
      <c r="E466" s="16">
        <v>1864646.77</v>
      </c>
      <c r="F466" s="13"/>
      <c r="G466" s="14"/>
      <c r="H466" s="14"/>
      <c r="I466" s="14"/>
      <c r="J466" s="14"/>
    </row>
    <row r="467" spans="1:10">
      <c r="A467" s="15">
        <v>42929</v>
      </c>
      <c r="B467" s="24" t="s">
        <v>401</v>
      </c>
      <c r="C467" s="16" t="s">
        <v>9</v>
      </c>
      <c r="D467" s="16">
        <v>11590.14</v>
      </c>
      <c r="E467" s="16">
        <v>2029646.77</v>
      </c>
      <c r="F467" s="13"/>
      <c r="G467" s="14"/>
      <c r="H467" s="14"/>
      <c r="I467" s="14"/>
      <c r="J467" s="14"/>
    </row>
    <row r="468" spans="1:10">
      <c r="A468" s="15">
        <v>42929</v>
      </c>
      <c r="B468" s="9" t="s">
        <v>398</v>
      </c>
      <c r="C468" s="16">
        <v>16704</v>
      </c>
      <c r="D468" s="16" t="s">
        <v>9</v>
      </c>
      <c r="E468" s="16">
        <v>2018056.63</v>
      </c>
      <c r="F468" s="13"/>
      <c r="G468" s="14"/>
      <c r="H468" s="14"/>
      <c r="I468" s="14"/>
      <c r="J468" s="14"/>
    </row>
    <row r="469" spans="1:10">
      <c r="A469" s="15">
        <v>42929</v>
      </c>
      <c r="B469" s="9" t="s">
        <v>399</v>
      </c>
      <c r="C469" s="16">
        <v>8468</v>
      </c>
      <c r="D469" s="16" t="s">
        <v>9</v>
      </c>
      <c r="E469" s="16">
        <v>2034760.63</v>
      </c>
      <c r="F469" s="13"/>
      <c r="G469" s="14"/>
      <c r="H469" s="14"/>
      <c r="I469" s="14"/>
      <c r="J469" s="14"/>
    </row>
    <row r="470" spans="1:10">
      <c r="A470" s="15">
        <v>42929</v>
      </c>
      <c r="B470" s="9" t="s">
        <v>400</v>
      </c>
      <c r="C470" s="16">
        <v>468639.51</v>
      </c>
      <c r="D470" s="16" t="s">
        <v>9</v>
      </c>
      <c r="E470" s="16">
        <v>2043228.63</v>
      </c>
      <c r="F470" s="13"/>
      <c r="G470" s="14"/>
      <c r="H470" s="14"/>
      <c r="I470" s="14"/>
      <c r="J470" s="14"/>
    </row>
    <row r="471" spans="1:10">
      <c r="A471" s="15">
        <v>42929</v>
      </c>
      <c r="B471" s="9" t="s">
        <v>227</v>
      </c>
      <c r="C471" s="16">
        <v>20532</v>
      </c>
      <c r="D471" s="16" t="s">
        <v>9</v>
      </c>
      <c r="E471" s="16">
        <v>2511868.14</v>
      </c>
      <c r="F471" s="13"/>
      <c r="G471" s="14"/>
      <c r="H471" s="14"/>
      <c r="I471" s="14"/>
      <c r="J471" s="14"/>
    </row>
    <row r="472" spans="1:10">
      <c r="A472" s="15">
        <v>42929</v>
      </c>
      <c r="B472" s="9" t="s">
        <v>227</v>
      </c>
      <c r="C472" s="16">
        <v>5510</v>
      </c>
      <c r="D472" s="16" t="s">
        <v>9</v>
      </c>
      <c r="E472" s="16">
        <v>2532400.14</v>
      </c>
      <c r="F472" s="13"/>
      <c r="G472" s="14"/>
      <c r="H472" s="14"/>
      <c r="I472" s="14"/>
      <c r="J472" s="14"/>
    </row>
    <row r="473" spans="1:10">
      <c r="A473" s="15">
        <v>42929</v>
      </c>
      <c r="B473" s="9" t="s">
        <v>391</v>
      </c>
      <c r="C473" s="38"/>
      <c r="D473" s="38">
        <v>30000</v>
      </c>
      <c r="E473" s="38">
        <v>2537910.14</v>
      </c>
      <c r="F473" s="13" t="s">
        <v>382</v>
      </c>
      <c r="G473" s="14"/>
      <c r="H473" s="14" t="s">
        <v>392</v>
      </c>
      <c r="I473" s="14"/>
      <c r="J473" s="14"/>
    </row>
    <row r="474" spans="1:10">
      <c r="A474" s="15">
        <v>42929</v>
      </c>
      <c r="B474" s="9" t="s">
        <v>387</v>
      </c>
      <c r="C474" s="16" t="s">
        <v>9</v>
      </c>
      <c r="D474" s="16">
        <v>397400</v>
      </c>
      <c r="E474" s="16">
        <v>2507910.14</v>
      </c>
      <c r="F474" s="13" t="s">
        <v>605</v>
      </c>
      <c r="G474" s="14" t="s">
        <v>390</v>
      </c>
      <c r="H474" s="14" t="s">
        <v>389</v>
      </c>
      <c r="I474" s="14"/>
      <c r="J474" s="14"/>
    </row>
    <row r="475" spans="1:10">
      <c r="A475" s="15">
        <v>42929</v>
      </c>
      <c r="B475" s="9" t="s">
        <v>388</v>
      </c>
      <c r="C475" s="16" t="s">
        <v>9</v>
      </c>
      <c r="D475" s="16">
        <v>2935.99</v>
      </c>
      <c r="E475" s="16">
        <v>2110510.14</v>
      </c>
      <c r="F475" s="13" t="s">
        <v>674</v>
      </c>
      <c r="G475" s="14"/>
      <c r="H475" s="14"/>
      <c r="I475" s="14"/>
      <c r="J475" s="14"/>
    </row>
    <row r="476" spans="1:10">
      <c r="A476" s="15">
        <v>42929</v>
      </c>
      <c r="B476" s="9" t="s">
        <v>132</v>
      </c>
      <c r="C476" s="16" t="s">
        <v>9</v>
      </c>
      <c r="D476" s="16">
        <v>20000</v>
      </c>
      <c r="E476" s="16">
        <v>2107574.15</v>
      </c>
      <c r="F476" s="13" t="s">
        <v>600</v>
      </c>
      <c r="G476" s="14"/>
      <c r="H476" s="14"/>
      <c r="I476" s="14"/>
      <c r="J476" s="14"/>
    </row>
    <row r="477" spans="1:10">
      <c r="A477" s="15">
        <v>42929</v>
      </c>
      <c r="B477" s="9" t="s">
        <v>378</v>
      </c>
      <c r="C477" s="16" t="s">
        <v>9</v>
      </c>
      <c r="D477" s="16">
        <v>75044.08</v>
      </c>
      <c r="E477" s="16">
        <v>2087574.15</v>
      </c>
      <c r="F477" s="13" t="s">
        <v>595</v>
      </c>
      <c r="G477" s="14"/>
      <c r="H477" s="14"/>
      <c r="I477" s="14"/>
      <c r="J477" s="14"/>
    </row>
    <row r="478" spans="1:10">
      <c r="A478" s="15">
        <v>42929</v>
      </c>
      <c r="B478" s="9" t="s">
        <v>379</v>
      </c>
      <c r="C478" s="16" t="s">
        <v>9</v>
      </c>
      <c r="D478" s="16">
        <v>9157.01</v>
      </c>
      <c r="E478" s="16">
        <v>2012530.07</v>
      </c>
      <c r="F478" s="13" t="s">
        <v>595</v>
      </c>
      <c r="G478" s="14"/>
      <c r="H478" s="14"/>
      <c r="I478" s="14"/>
      <c r="J478" s="14"/>
    </row>
    <row r="479" spans="1:10">
      <c r="A479" s="17">
        <v>42929</v>
      </c>
      <c r="B479" s="21" t="s">
        <v>11</v>
      </c>
      <c r="C479" s="18">
        <v>18.63</v>
      </c>
      <c r="D479" s="18" t="s">
        <v>9</v>
      </c>
      <c r="E479" s="18">
        <v>2003373.06</v>
      </c>
      <c r="F479" s="13"/>
      <c r="G479" s="14"/>
      <c r="H479" s="14"/>
      <c r="I479" s="14"/>
      <c r="J479" s="14"/>
    </row>
    <row r="480" spans="1:10">
      <c r="A480" s="17">
        <v>42929</v>
      </c>
      <c r="B480" s="20" t="s">
        <v>12</v>
      </c>
      <c r="C480" s="18">
        <v>116.44</v>
      </c>
      <c r="D480" s="18" t="s">
        <v>9</v>
      </c>
      <c r="E480" s="18">
        <v>2003391.69</v>
      </c>
      <c r="F480" s="13"/>
      <c r="G480" s="14"/>
      <c r="H480" s="14"/>
      <c r="I480" s="14"/>
      <c r="J480" s="14"/>
    </row>
    <row r="481" spans="1:10">
      <c r="A481" s="15">
        <v>42929</v>
      </c>
      <c r="B481" s="9" t="s">
        <v>13</v>
      </c>
      <c r="C481" s="16" t="s">
        <v>9</v>
      </c>
      <c r="D481" s="16">
        <v>24489.48</v>
      </c>
      <c r="E481" s="16">
        <v>2003508.13</v>
      </c>
      <c r="F481" s="13" t="s">
        <v>435</v>
      </c>
      <c r="G481" s="14"/>
      <c r="H481" s="14"/>
      <c r="I481" s="14"/>
      <c r="J481" s="14"/>
    </row>
    <row r="482" spans="1:10">
      <c r="A482" s="17">
        <v>42929</v>
      </c>
      <c r="B482" s="21" t="s">
        <v>14</v>
      </c>
      <c r="C482" s="18">
        <v>51.33</v>
      </c>
      <c r="D482" s="18" t="s">
        <v>9</v>
      </c>
      <c r="E482" s="18">
        <v>1979018.65</v>
      </c>
      <c r="F482" s="13"/>
      <c r="G482" s="14"/>
      <c r="H482" s="14"/>
      <c r="I482" s="14"/>
      <c r="J482" s="14"/>
    </row>
    <row r="483" spans="1:10">
      <c r="A483" s="17">
        <v>42929</v>
      </c>
      <c r="B483" s="20" t="s">
        <v>15</v>
      </c>
      <c r="C483" s="18">
        <v>320.83999999999997</v>
      </c>
      <c r="D483" s="18" t="s">
        <v>9</v>
      </c>
      <c r="E483" s="18">
        <v>1979069.98</v>
      </c>
      <c r="F483" s="13"/>
      <c r="G483" s="14"/>
      <c r="H483" s="14"/>
      <c r="I483" s="14"/>
      <c r="J483" s="14"/>
    </row>
    <row r="484" spans="1:10">
      <c r="A484" s="15">
        <v>42929</v>
      </c>
      <c r="B484" s="9" t="s">
        <v>16</v>
      </c>
      <c r="C484" s="16" t="s">
        <v>9</v>
      </c>
      <c r="D484" s="16">
        <v>13481.5</v>
      </c>
      <c r="E484" s="16">
        <v>1979390.82</v>
      </c>
      <c r="F484" s="13" t="s">
        <v>435</v>
      </c>
      <c r="G484" s="14"/>
      <c r="H484" s="14"/>
      <c r="I484" s="14"/>
      <c r="J484" s="14"/>
    </row>
    <row r="485" spans="1:10">
      <c r="A485" s="15">
        <v>42928</v>
      </c>
      <c r="B485" s="9" t="s">
        <v>380</v>
      </c>
      <c r="C485" s="16" t="s">
        <v>9</v>
      </c>
      <c r="D485" s="16">
        <v>158800</v>
      </c>
      <c r="E485" s="16">
        <v>1965909.32</v>
      </c>
      <c r="F485" s="13" t="s">
        <v>609</v>
      </c>
      <c r="G485" s="14" t="s">
        <v>222</v>
      </c>
      <c r="H485" s="14" t="s">
        <v>402</v>
      </c>
      <c r="I485" s="14"/>
      <c r="J485" s="14"/>
    </row>
    <row r="486" spans="1:10">
      <c r="A486" s="15">
        <v>42928</v>
      </c>
      <c r="B486" s="9" t="s">
        <v>381</v>
      </c>
      <c r="C486" s="16" t="s">
        <v>9</v>
      </c>
      <c r="D486" s="16">
        <v>2890</v>
      </c>
      <c r="E486" s="16">
        <v>1807109.32</v>
      </c>
      <c r="F486" s="13" t="s">
        <v>611</v>
      </c>
      <c r="G486" s="14" t="s">
        <v>383</v>
      </c>
      <c r="H486" s="14"/>
      <c r="I486" s="14"/>
      <c r="J486" s="14" t="s">
        <v>260</v>
      </c>
    </row>
    <row r="487" spans="1:10">
      <c r="A487" s="15">
        <v>42928</v>
      </c>
      <c r="B487" s="9" t="s">
        <v>317</v>
      </c>
      <c r="C487" s="16" t="s">
        <v>9</v>
      </c>
      <c r="D487" s="16">
        <v>2040</v>
      </c>
      <c r="E487" s="16">
        <v>1804219.32</v>
      </c>
      <c r="F487" s="13" t="s">
        <v>602</v>
      </c>
      <c r="G487" s="14" t="s">
        <v>160</v>
      </c>
      <c r="H487" s="14" t="s">
        <v>372</v>
      </c>
      <c r="I487" s="14"/>
      <c r="J487" s="14"/>
    </row>
    <row r="488" spans="1:10">
      <c r="A488" s="15">
        <v>42928</v>
      </c>
      <c r="B488" s="9" t="s">
        <v>318</v>
      </c>
      <c r="C488" s="16" t="s">
        <v>9</v>
      </c>
      <c r="D488" s="16">
        <v>3714.01</v>
      </c>
      <c r="E488" s="16">
        <v>1802179.32</v>
      </c>
      <c r="F488" s="13" t="s">
        <v>749</v>
      </c>
      <c r="G488" s="14" t="s">
        <v>406</v>
      </c>
      <c r="H488" s="14" t="s">
        <v>405</v>
      </c>
      <c r="I488" s="14"/>
      <c r="J488" s="14"/>
    </row>
    <row r="489" spans="1:10">
      <c r="A489" s="15">
        <v>42928</v>
      </c>
      <c r="B489" s="9" t="s">
        <v>319</v>
      </c>
      <c r="C489" s="16" t="s">
        <v>9</v>
      </c>
      <c r="D489" s="16">
        <v>69000</v>
      </c>
      <c r="E489" s="16">
        <v>1798465.31</v>
      </c>
      <c r="F489" s="13" t="s">
        <v>603</v>
      </c>
      <c r="G489" s="14" t="s">
        <v>376</v>
      </c>
      <c r="H489" s="14" t="s">
        <v>375</v>
      </c>
      <c r="I489" s="14"/>
      <c r="J489" s="14"/>
    </row>
    <row r="490" spans="1:10">
      <c r="A490" s="15">
        <v>42928</v>
      </c>
      <c r="B490" s="22" t="s">
        <v>377</v>
      </c>
      <c r="C490" s="16" t="s">
        <v>9</v>
      </c>
      <c r="D490" s="16">
        <v>20260.240000000002</v>
      </c>
      <c r="E490" s="16">
        <v>1729465.31</v>
      </c>
      <c r="F490" s="13" t="s">
        <v>385</v>
      </c>
      <c r="G490" s="14"/>
      <c r="H490" s="14"/>
      <c r="I490" s="14"/>
      <c r="J490" s="14"/>
    </row>
    <row r="491" spans="1:10">
      <c r="A491" s="15">
        <v>42928</v>
      </c>
      <c r="B491" s="9" t="s">
        <v>320</v>
      </c>
      <c r="C491" s="16">
        <v>5000</v>
      </c>
      <c r="D491" s="16" t="s">
        <v>9</v>
      </c>
      <c r="E491" s="16">
        <v>1709205.07</v>
      </c>
      <c r="F491" s="13"/>
      <c r="G491" s="14"/>
      <c r="H491" s="14"/>
      <c r="I491" s="14"/>
      <c r="J491" s="14"/>
    </row>
    <row r="492" spans="1:10">
      <c r="A492" s="15">
        <v>42928</v>
      </c>
      <c r="B492" s="9" t="s">
        <v>321</v>
      </c>
      <c r="C492" s="16">
        <v>8647.7999999999993</v>
      </c>
      <c r="D492" s="16" t="s">
        <v>9</v>
      </c>
      <c r="E492" s="16">
        <v>1714205.07</v>
      </c>
      <c r="F492" s="13"/>
      <c r="G492" s="14"/>
      <c r="H492" s="14"/>
      <c r="I492" s="14"/>
      <c r="J492" s="14"/>
    </row>
    <row r="493" spans="1:10">
      <c r="A493" s="15">
        <v>42928</v>
      </c>
      <c r="B493" s="9" t="s">
        <v>322</v>
      </c>
      <c r="C493" s="16">
        <v>11600</v>
      </c>
      <c r="D493" s="16" t="s">
        <v>9</v>
      </c>
      <c r="E493" s="16">
        <v>1722852.87</v>
      </c>
      <c r="F493" s="13"/>
      <c r="G493" s="14"/>
      <c r="H493" s="14"/>
      <c r="I493" s="14"/>
      <c r="J493" s="14"/>
    </row>
    <row r="494" spans="1:10">
      <c r="A494" s="15">
        <v>42928</v>
      </c>
      <c r="B494" s="9" t="s">
        <v>323</v>
      </c>
      <c r="C494" s="16">
        <v>62864.52</v>
      </c>
      <c r="D494" s="16" t="s">
        <v>9</v>
      </c>
      <c r="E494" s="16">
        <v>1734452.87</v>
      </c>
      <c r="F494" s="13"/>
      <c r="G494" s="14"/>
      <c r="H494" s="14"/>
      <c r="I494" s="14"/>
      <c r="J494" s="14"/>
    </row>
    <row r="495" spans="1:10">
      <c r="A495" s="15">
        <v>42928</v>
      </c>
      <c r="B495" s="9" t="s">
        <v>324</v>
      </c>
      <c r="C495" s="16">
        <v>5382.4</v>
      </c>
      <c r="D495" s="16" t="s">
        <v>9</v>
      </c>
      <c r="E495" s="16">
        <v>1797317.39</v>
      </c>
      <c r="F495" s="13"/>
      <c r="G495" s="14"/>
      <c r="H495" s="14"/>
      <c r="I495" s="14"/>
      <c r="J495" s="14"/>
    </row>
    <row r="496" spans="1:10">
      <c r="A496" s="15">
        <v>42928</v>
      </c>
      <c r="B496" s="9" t="s">
        <v>325</v>
      </c>
      <c r="C496" s="16">
        <v>11347.44</v>
      </c>
      <c r="D496" s="16" t="s">
        <v>9</v>
      </c>
      <c r="E496" s="16">
        <v>1802699.79</v>
      </c>
      <c r="F496" s="13"/>
      <c r="G496" s="14"/>
      <c r="H496" s="14"/>
      <c r="I496" s="14"/>
      <c r="J496" s="14"/>
    </row>
    <row r="497" spans="1:10">
      <c r="A497" s="15">
        <v>42928</v>
      </c>
      <c r="B497" s="9" t="s">
        <v>326</v>
      </c>
      <c r="C497" s="16">
        <v>5220</v>
      </c>
      <c r="D497" s="16" t="s">
        <v>9</v>
      </c>
      <c r="E497" s="16">
        <v>1814047.23</v>
      </c>
      <c r="F497" s="13"/>
      <c r="G497" s="14"/>
      <c r="H497" s="14"/>
      <c r="I497" s="14"/>
      <c r="J497" s="14"/>
    </row>
    <row r="498" spans="1:10">
      <c r="A498" s="15">
        <v>42928</v>
      </c>
      <c r="B498" s="9" t="s">
        <v>327</v>
      </c>
      <c r="C498" s="16">
        <v>20532</v>
      </c>
      <c r="D498" s="16" t="s">
        <v>9</v>
      </c>
      <c r="E498" s="16">
        <v>1819267.23</v>
      </c>
      <c r="F498" s="13"/>
      <c r="G498" s="14"/>
      <c r="H498" s="14"/>
      <c r="I498" s="14"/>
      <c r="J498" s="14"/>
    </row>
    <row r="499" spans="1:10">
      <c r="A499" s="15">
        <v>42928</v>
      </c>
      <c r="B499" s="9" t="s">
        <v>328</v>
      </c>
      <c r="C499" s="16">
        <v>5741.52</v>
      </c>
      <c r="D499" s="16" t="s">
        <v>9</v>
      </c>
      <c r="E499" s="16">
        <v>1839799.23</v>
      </c>
      <c r="F499" s="13"/>
      <c r="G499" s="14"/>
      <c r="H499" s="14"/>
      <c r="I499" s="14"/>
      <c r="J499" s="14"/>
    </row>
    <row r="500" spans="1:10">
      <c r="A500" s="15">
        <v>42928</v>
      </c>
      <c r="B500" s="9" t="s">
        <v>329</v>
      </c>
      <c r="C500" s="16">
        <v>1078.8</v>
      </c>
      <c r="D500" s="16" t="s">
        <v>9</v>
      </c>
      <c r="E500" s="16">
        <v>1845540.75</v>
      </c>
      <c r="F500" s="13"/>
      <c r="G500" s="14"/>
      <c r="H500" s="14"/>
      <c r="I500" s="14"/>
      <c r="J500" s="14"/>
    </row>
    <row r="501" spans="1:10">
      <c r="A501" s="15">
        <v>42928</v>
      </c>
      <c r="B501" s="9" t="s">
        <v>330</v>
      </c>
      <c r="C501" s="16">
        <v>3135.03</v>
      </c>
      <c r="D501" s="16" t="s">
        <v>9</v>
      </c>
      <c r="E501" s="16">
        <v>1846619.55</v>
      </c>
      <c r="F501" s="13"/>
      <c r="G501" s="14"/>
      <c r="H501" s="14"/>
      <c r="I501" s="14"/>
      <c r="J501" s="14"/>
    </row>
    <row r="502" spans="1:10">
      <c r="A502" s="15">
        <v>42928</v>
      </c>
      <c r="B502" s="9" t="s">
        <v>331</v>
      </c>
      <c r="C502" s="16">
        <v>500</v>
      </c>
      <c r="D502" s="16" t="s">
        <v>9</v>
      </c>
      <c r="E502" s="16">
        <v>1849754.58</v>
      </c>
      <c r="F502" s="13"/>
      <c r="G502" s="14"/>
      <c r="H502" s="14"/>
      <c r="I502" s="14"/>
      <c r="J502" s="14"/>
    </row>
    <row r="503" spans="1:10">
      <c r="A503" s="15">
        <v>42928</v>
      </c>
      <c r="B503" s="9" t="s">
        <v>332</v>
      </c>
      <c r="C503" s="16">
        <v>27240.01</v>
      </c>
      <c r="D503" s="16" t="s">
        <v>9</v>
      </c>
      <c r="E503" s="16">
        <v>1850254.58</v>
      </c>
      <c r="F503" s="13"/>
      <c r="G503" s="14"/>
      <c r="H503" s="14"/>
      <c r="I503" s="14"/>
      <c r="J503" s="14"/>
    </row>
    <row r="504" spans="1:10">
      <c r="A504" s="15">
        <v>42928</v>
      </c>
      <c r="B504" s="9" t="s">
        <v>333</v>
      </c>
      <c r="C504" s="16">
        <v>7351.83</v>
      </c>
      <c r="D504" s="16" t="s">
        <v>9</v>
      </c>
      <c r="E504" s="16">
        <v>1877494.59</v>
      </c>
      <c r="F504" s="13"/>
      <c r="G504" s="14"/>
      <c r="H504" s="14"/>
      <c r="I504" s="14"/>
      <c r="J504" s="14"/>
    </row>
    <row r="505" spans="1:10">
      <c r="A505" s="15">
        <v>42928</v>
      </c>
      <c r="B505" s="9" t="s">
        <v>334</v>
      </c>
      <c r="C505" s="16">
        <v>14500</v>
      </c>
      <c r="D505" s="16" t="s">
        <v>9</v>
      </c>
      <c r="E505" s="16">
        <v>1884846.42</v>
      </c>
      <c r="F505" s="13"/>
      <c r="G505" s="14"/>
      <c r="H505" s="14"/>
      <c r="I505" s="14"/>
      <c r="J505" s="14"/>
    </row>
    <row r="506" spans="1:10">
      <c r="A506" s="15">
        <v>42928</v>
      </c>
      <c r="B506" s="9" t="s">
        <v>335</v>
      </c>
      <c r="C506" s="16">
        <v>60839.68</v>
      </c>
      <c r="D506" s="16" t="s">
        <v>9</v>
      </c>
      <c r="E506" s="16">
        <v>1899346.42</v>
      </c>
      <c r="F506" s="13"/>
      <c r="G506" s="14"/>
      <c r="H506" s="14"/>
      <c r="I506" s="14"/>
      <c r="J506" s="14"/>
    </row>
    <row r="507" spans="1:10">
      <c r="A507" s="15">
        <v>42928</v>
      </c>
      <c r="B507" s="9" t="s">
        <v>336</v>
      </c>
      <c r="C507" s="16">
        <v>2436</v>
      </c>
      <c r="D507" s="16" t="s">
        <v>9</v>
      </c>
      <c r="E507" s="16">
        <v>1960186.1</v>
      </c>
      <c r="F507" s="13"/>
      <c r="G507" s="14"/>
      <c r="H507" s="14"/>
      <c r="I507" s="14"/>
      <c r="J507" s="14"/>
    </row>
    <row r="508" spans="1:10">
      <c r="A508" s="15">
        <v>42928</v>
      </c>
      <c r="B508" s="9" t="s">
        <v>337</v>
      </c>
      <c r="C508" s="16">
        <v>9057.5400000000009</v>
      </c>
      <c r="D508" s="16" t="s">
        <v>9</v>
      </c>
      <c r="E508" s="16">
        <v>1962622.1</v>
      </c>
      <c r="F508" s="13"/>
      <c r="G508" s="14"/>
      <c r="H508" s="14"/>
      <c r="I508" s="14"/>
      <c r="J508" s="14"/>
    </row>
    <row r="509" spans="1:10">
      <c r="A509" s="15">
        <v>42928</v>
      </c>
      <c r="B509" s="9" t="s">
        <v>338</v>
      </c>
      <c r="C509" s="16">
        <v>3828</v>
      </c>
      <c r="D509" s="16" t="s">
        <v>9</v>
      </c>
      <c r="E509" s="16">
        <v>1971679.64</v>
      </c>
      <c r="F509" s="13"/>
      <c r="G509" s="14"/>
      <c r="H509" s="14"/>
      <c r="I509" s="14"/>
      <c r="J509" s="14"/>
    </row>
    <row r="510" spans="1:10">
      <c r="A510" s="15">
        <v>42928</v>
      </c>
      <c r="B510" s="9" t="s">
        <v>339</v>
      </c>
      <c r="C510" s="16">
        <v>9851.73</v>
      </c>
      <c r="D510" s="16" t="s">
        <v>9</v>
      </c>
      <c r="E510" s="16">
        <v>1975507.64</v>
      </c>
      <c r="F510" s="13"/>
      <c r="G510" s="14"/>
      <c r="H510" s="14"/>
      <c r="I510" s="14"/>
      <c r="J510" s="14"/>
    </row>
    <row r="511" spans="1:10">
      <c r="A511" s="15">
        <v>42928</v>
      </c>
      <c r="B511" s="9" t="s">
        <v>340</v>
      </c>
      <c r="C511" s="16">
        <v>26274</v>
      </c>
      <c r="D511" s="16" t="s">
        <v>9</v>
      </c>
      <c r="E511" s="16">
        <v>1985359.37</v>
      </c>
      <c r="F511" s="13"/>
      <c r="G511" s="14"/>
      <c r="H511" s="14"/>
      <c r="I511" s="14"/>
      <c r="J511" s="14"/>
    </row>
    <row r="512" spans="1:10">
      <c r="A512" s="15">
        <v>42928</v>
      </c>
      <c r="B512" s="9" t="s">
        <v>341</v>
      </c>
      <c r="C512" s="16">
        <v>11600</v>
      </c>
      <c r="D512" s="16" t="s">
        <v>9</v>
      </c>
      <c r="E512" s="16">
        <v>2011633.37</v>
      </c>
      <c r="F512" s="13"/>
      <c r="G512" s="14"/>
      <c r="H512" s="14"/>
      <c r="I512" s="14"/>
      <c r="J512" s="14"/>
    </row>
    <row r="513" spans="1:10">
      <c r="A513" s="15">
        <v>42928</v>
      </c>
      <c r="B513" s="9" t="s">
        <v>342</v>
      </c>
      <c r="C513" s="16">
        <v>1531.2</v>
      </c>
      <c r="D513" s="16" t="s">
        <v>9</v>
      </c>
      <c r="E513" s="16">
        <v>2023233.37</v>
      </c>
      <c r="F513" s="13"/>
      <c r="G513" s="14"/>
      <c r="H513" s="14"/>
      <c r="I513" s="14"/>
      <c r="J513" s="14"/>
    </row>
    <row r="514" spans="1:10">
      <c r="A514" s="15">
        <v>42928</v>
      </c>
      <c r="B514" s="9" t="s">
        <v>343</v>
      </c>
      <c r="C514" s="16">
        <v>4609.84</v>
      </c>
      <c r="D514" s="16" t="s">
        <v>9</v>
      </c>
      <c r="E514" s="16">
        <v>2024764.57</v>
      </c>
      <c r="F514" s="13"/>
      <c r="G514" s="14"/>
      <c r="H514" s="14"/>
      <c r="I514" s="14"/>
      <c r="J514" s="14"/>
    </row>
    <row r="515" spans="1:10">
      <c r="A515" s="15">
        <v>42928</v>
      </c>
      <c r="B515" s="9" t="s">
        <v>344</v>
      </c>
      <c r="C515" s="16">
        <v>18305.98</v>
      </c>
      <c r="D515" s="16" t="s">
        <v>9</v>
      </c>
      <c r="E515" s="16">
        <v>2029374.41</v>
      </c>
      <c r="F515" s="13"/>
      <c r="G515" s="14"/>
      <c r="H515" s="14"/>
      <c r="I515" s="14"/>
      <c r="J515" s="14"/>
    </row>
    <row r="516" spans="1:10">
      <c r="A516" s="15">
        <v>42928</v>
      </c>
      <c r="B516" s="9" t="s">
        <v>345</v>
      </c>
      <c r="C516" s="16">
        <v>3248</v>
      </c>
      <c r="D516" s="16" t="s">
        <v>9</v>
      </c>
      <c r="E516" s="16">
        <v>2047680.39</v>
      </c>
      <c r="F516" s="13"/>
      <c r="G516" s="14"/>
      <c r="H516" s="14"/>
      <c r="I516" s="14"/>
      <c r="J516" s="14"/>
    </row>
    <row r="517" spans="1:10">
      <c r="A517" s="15">
        <v>42928</v>
      </c>
      <c r="B517" s="9" t="s">
        <v>346</v>
      </c>
      <c r="C517" s="16">
        <v>254.48</v>
      </c>
      <c r="D517" s="16" t="s">
        <v>9</v>
      </c>
      <c r="E517" s="16">
        <v>2050928.39</v>
      </c>
      <c r="F517" s="13"/>
      <c r="G517" s="14"/>
      <c r="H517" s="14"/>
      <c r="I517" s="14"/>
      <c r="J517" s="14"/>
    </row>
    <row r="518" spans="1:10">
      <c r="A518" s="15">
        <v>42928</v>
      </c>
      <c r="B518" s="9" t="s">
        <v>347</v>
      </c>
      <c r="C518" s="16">
        <v>88089.1</v>
      </c>
      <c r="D518" s="16" t="s">
        <v>9</v>
      </c>
      <c r="E518" s="16">
        <v>2051182.87</v>
      </c>
      <c r="F518" s="13"/>
      <c r="G518" s="14"/>
      <c r="H518" s="14"/>
      <c r="I518" s="14"/>
      <c r="J518" s="14"/>
    </row>
    <row r="519" spans="1:10">
      <c r="A519" s="15">
        <v>42928</v>
      </c>
      <c r="B519" s="9" t="s">
        <v>348</v>
      </c>
      <c r="C519" s="16">
        <v>3000</v>
      </c>
      <c r="D519" s="16" t="s">
        <v>9</v>
      </c>
      <c r="E519" s="16">
        <v>2139271.9700000002</v>
      </c>
      <c r="F519" s="13"/>
      <c r="G519" s="14"/>
      <c r="H519" s="14"/>
      <c r="I519" s="14"/>
      <c r="J519" s="14"/>
    </row>
    <row r="520" spans="1:10">
      <c r="A520" s="15">
        <v>42928</v>
      </c>
      <c r="B520" s="9" t="s">
        <v>349</v>
      </c>
      <c r="C520" s="16">
        <v>3486.13</v>
      </c>
      <c r="D520" s="16" t="s">
        <v>9</v>
      </c>
      <c r="E520" s="16">
        <v>2142271.9700000002</v>
      </c>
      <c r="F520" s="13"/>
      <c r="G520" s="14"/>
      <c r="H520" s="14"/>
      <c r="I520" s="14"/>
      <c r="J520" s="14"/>
    </row>
    <row r="521" spans="1:10">
      <c r="A521" s="15">
        <v>42928</v>
      </c>
      <c r="B521" s="9" t="s">
        <v>350</v>
      </c>
      <c r="C521" s="16">
        <v>406</v>
      </c>
      <c r="D521" s="16" t="s">
        <v>9</v>
      </c>
      <c r="E521" s="16">
        <v>2145758.1</v>
      </c>
      <c r="F521" s="13"/>
      <c r="G521" s="14"/>
      <c r="H521" s="14"/>
      <c r="I521" s="14"/>
      <c r="J521" s="14"/>
    </row>
    <row r="522" spans="1:10">
      <c r="A522" s="15">
        <v>42928</v>
      </c>
      <c r="B522" s="9" t="s">
        <v>351</v>
      </c>
      <c r="C522" s="16">
        <v>6793.69</v>
      </c>
      <c r="D522" s="16" t="s">
        <v>9</v>
      </c>
      <c r="E522" s="16">
        <v>2146164.1</v>
      </c>
      <c r="F522" s="13"/>
      <c r="G522" s="14"/>
      <c r="H522" s="14"/>
      <c r="I522" s="14"/>
      <c r="J522" s="14"/>
    </row>
    <row r="523" spans="1:10">
      <c r="A523" s="15">
        <v>42928</v>
      </c>
      <c r="B523" s="9" t="s">
        <v>352</v>
      </c>
      <c r="C523" s="16">
        <v>6650</v>
      </c>
      <c r="D523" s="16" t="s">
        <v>9</v>
      </c>
      <c r="E523" s="16">
        <v>2152957.79</v>
      </c>
      <c r="F523" s="13"/>
      <c r="G523" s="14"/>
      <c r="H523" s="14"/>
      <c r="I523" s="14"/>
      <c r="J523" s="14"/>
    </row>
    <row r="524" spans="1:10">
      <c r="A524" s="15">
        <v>42928</v>
      </c>
      <c r="B524" s="9" t="s">
        <v>353</v>
      </c>
      <c r="C524" s="16">
        <v>7504.56</v>
      </c>
      <c r="D524" s="16" t="s">
        <v>9</v>
      </c>
      <c r="E524" s="16">
        <v>2159607.79</v>
      </c>
      <c r="F524" s="13"/>
      <c r="G524" s="14"/>
      <c r="H524" s="14"/>
      <c r="I524" s="14"/>
      <c r="J524" s="14"/>
    </row>
    <row r="525" spans="1:10">
      <c r="A525" s="15">
        <v>42928</v>
      </c>
      <c r="B525" s="9" t="s">
        <v>354</v>
      </c>
      <c r="C525" s="16">
        <v>1492.1</v>
      </c>
      <c r="D525" s="16" t="s">
        <v>9</v>
      </c>
      <c r="E525" s="16">
        <v>2167112.35</v>
      </c>
      <c r="F525" s="13"/>
      <c r="G525" s="14"/>
      <c r="H525" s="14"/>
      <c r="I525" s="14"/>
      <c r="J525" s="14"/>
    </row>
    <row r="526" spans="1:10">
      <c r="A526" s="15">
        <v>42928</v>
      </c>
      <c r="B526" s="9" t="s">
        <v>355</v>
      </c>
      <c r="C526" s="16">
        <v>27654.400000000001</v>
      </c>
      <c r="D526" s="16" t="s">
        <v>9</v>
      </c>
      <c r="E526" s="16">
        <v>2168604.4500000002</v>
      </c>
      <c r="F526" s="13"/>
      <c r="G526" s="14"/>
      <c r="H526" s="14"/>
      <c r="I526" s="14"/>
      <c r="J526" s="14"/>
    </row>
    <row r="527" spans="1:10">
      <c r="A527" s="15">
        <v>42928</v>
      </c>
      <c r="B527" s="9" t="s">
        <v>356</v>
      </c>
      <c r="C527" s="16">
        <v>13108</v>
      </c>
      <c r="D527" s="16" t="s">
        <v>9</v>
      </c>
      <c r="E527" s="16">
        <v>2196258.85</v>
      </c>
      <c r="F527" s="13"/>
      <c r="G527" s="14"/>
      <c r="H527" s="14"/>
      <c r="I527" s="14"/>
      <c r="J527" s="14"/>
    </row>
    <row r="528" spans="1:10">
      <c r="A528" s="15">
        <v>42928</v>
      </c>
      <c r="B528" s="9" t="s">
        <v>357</v>
      </c>
      <c r="C528" s="16">
        <v>1000</v>
      </c>
      <c r="D528" s="16" t="s">
        <v>9</v>
      </c>
      <c r="E528" s="16">
        <v>2209366.85</v>
      </c>
      <c r="F528" s="13"/>
      <c r="G528" s="14"/>
      <c r="H528" s="14"/>
      <c r="I528" s="14"/>
      <c r="J528" s="14"/>
    </row>
    <row r="529" spans="1:10">
      <c r="A529" s="15">
        <v>42928</v>
      </c>
      <c r="B529" s="9" t="s">
        <v>358</v>
      </c>
      <c r="C529" s="16">
        <v>4575.04</v>
      </c>
      <c r="D529" s="16" t="s">
        <v>9</v>
      </c>
      <c r="E529" s="16">
        <v>2210366.85</v>
      </c>
      <c r="F529" s="13"/>
      <c r="G529" s="14"/>
      <c r="H529" s="14"/>
      <c r="I529" s="14"/>
      <c r="J529" s="14"/>
    </row>
    <row r="530" spans="1:10">
      <c r="A530" s="15">
        <v>42928</v>
      </c>
      <c r="B530" s="9" t="s">
        <v>359</v>
      </c>
      <c r="C530" s="16">
        <v>12326.76</v>
      </c>
      <c r="D530" s="16" t="s">
        <v>9</v>
      </c>
      <c r="E530" s="16">
        <v>2214941.89</v>
      </c>
      <c r="F530" s="13"/>
      <c r="G530" s="14"/>
      <c r="H530" s="14"/>
      <c r="I530" s="14"/>
      <c r="J530" s="14"/>
    </row>
    <row r="531" spans="1:10">
      <c r="A531" s="15">
        <v>42928</v>
      </c>
      <c r="B531" s="9" t="s">
        <v>360</v>
      </c>
      <c r="C531" s="16">
        <v>3248</v>
      </c>
      <c r="D531" s="16" t="s">
        <v>9</v>
      </c>
      <c r="E531" s="16">
        <v>2227268.65</v>
      </c>
      <c r="F531" s="13"/>
      <c r="G531" s="14"/>
      <c r="H531" s="14"/>
      <c r="I531" s="14"/>
      <c r="J531" s="14"/>
    </row>
    <row r="532" spans="1:10">
      <c r="A532" s="15">
        <v>42928</v>
      </c>
      <c r="B532" s="9" t="s">
        <v>361</v>
      </c>
      <c r="C532" s="16">
        <v>2784</v>
      </c>
      <c r="D532" s="16" t="s">
        <v>9</v>
      </c>
      <c r="E532" s="16">
        <v>2230516.65</v>
      </c>
      <c r="F532" s="13"/>
      <c r="G532" s="14"/>
      <c r="H532" s="14"/>
      <c r="I532" s="14"/>
      <c r="J532" s="14"/>
    </row>
    <row r="533" spans="1:10">
      <c r="A533" s="15">
        <v>42928</v>
      </c>
      <c r="B533" s="9" t="s">
        <v>362</v>
      </c>
      <c r="C533" s="16">
        <v>56074.400000000001</v>
      </c>
      <c r="D533" s="16" t="s">
        <v>9</v>
      </c>
      <c r="E533" s="16">
        <v>2233300.65</v>
      </c>
      <c r="F533" s="13"/>
      <c r="G533" s="14"/>
      <c r="H533" s="14"/>
      <c r="I533" s="14"/>
      <c r="J533" s="14"/>
    </row>
    <row r="534" spans="1:10">
      <c r="A534" s="15">
        <v>42928</v>
      </c>
      <c r="B534" s="9" t="s">
        <v>363</v>
      </c>
      <c r="C534" s="16">
        <v>1000</v>
      </c>
      <c r="D534" s="16" t="s">
        <v>9</v>
      </c>
      <c r="E534" s="16">
        <v>2289375.0499999998</v>
      </c>
      <c r="F534" s="13"/>
      <c r="G534" s="14"/>
      <c r="H534" s="14"/>
      <c r="I534" s="14"/>
      <c r="J534" s="14"/>
    </row>
    <row r="535" spans="1:10">
      <c r="A535" s="15">
        <v>42928</v>
      </c>
      <c r="B535" s="9" t="s">
        <v>364</v>
      </c>
      <c r="C535" s="16">
        <v>13442.78</v>
      </c>
      <c r="D535" s="16" t="s">
        <v>9</v>
      </c>
      <c r="E535" s="16">
        <v>2290375.0499999998</v>
      </c>
      <c r="F535" s="13"/>
      <c r="G535" s="14"/>
      <c r="H535" s="14"/>
      <c r="I535" s="14"/>
      <c r="J535" s="14"/>
    </row>
    <row r="536" spans="1:10">
      <c r="A536" s="15">
        <v>42928</v>
      </c>
      <c r="B536" s="9" t="s">
        <v>365</v>
      </c>
      <c r="C536" s="16">
        <v>7080.01</v>
      </c>
      <c r="D536" s="16" t="s">
        <v>9</v>
      </c>
      <c r="E536" s="16">
        <v>2303817.83</v>
      </c>
      <c r="F536" s="13"/>
      <c r="G536" s="14"/>
      <c r="H536" s="14"/>
      <c r="I536" s="14"/>
      <c r="J536" s="14"/>
    </row>
    <row r="537" spans="1:10">
      <c r="A537" s="15">
        <v>42928</v>
      </c>
      <c r="B537" s="9" t="s">
        <v>366</v>
      </c>
      <c r="C537" s="16" t="s">
        <v>9</v>
      </c>
      <c r="D537" s="16">
        <v>110000</v>
      </c>
      <c r="E537" s="16">
        <v>2310897.84</v>
      </c>
      <c r="F537" s="13" t="s">
        <v>604</v>
      </c>
      <c r="G537" s="14" t="s">
        <v>374</v>
      </c>
      <c r="H537" s="14" t="s">
        <v>373</v>
      </c>
      <c r="I537" s="14"/>
      <c r="J537" s="14"/>
    </row>
    <row r="538" spans="1:10">
      <c r="A538" s="15">
        <v>42928</v>
      </c>
      <c r="B538" s="9" t="s">
        <v>285</v>
      </c>
      <c r="C538" s="16" t="s">
        <v>9</v>
      </c>
      <c r="D538" s="16">
        <v>119500</v>
      </c>
      <c r="E538" s="16">
        <v>2200897.84</v>
      </c>
      <c r="F538" s="13" t="s">
        <v>604</v>
      </c>
      <c r="G538" s="14" t="s">
        <v>374</v>
      </c>
      <c r="H538" s="14" t="s">
        <v>373</v>
      </c>
      <c r="I538" s="14"/>
      <c r="J538" s="14"/>
    </row>
    <row r="539" spans="1:10">
      <c r="A539" s="15">
        <v>42928</v>
      </c>
      <c r="B539" s="22" t="s">
        <v>367</v>
      </c>
      <c r="C539" s="16" t="s">
        <v>9</v>
      </c>
      <c r="D539" s="16">
        <v>3187.4</v>
      </c>
      <c r="E539" s="16">
        <v>2081397.84</v>
      </c>
      <c r="F539" s="13" t="s">
        <v>386</v>
      </c>
      <c r="G539" s="14"/>
      <c r="H539" s="14"/>
      <c r="I539" s="14"/>
      <c r="J539" s="14"/>
    </row>
    <row r="540" spans="1:10">
      <c r="A540" s="15">
        <v>42928</v>
      </c>
      <c r="B540" s="9" t="s">
        <v>368</v>
      </c>
      <c r="C540" s="16" t="s">
        <v>9</v>
      </c>
      <c r="D540" s="16">
        <v>1290160</v>
      </c>
      <c r="E540" s="16">
        <v>2078210.44</v>
      </c>
      <c r="F540" s="13" t="s">
        <v>371</v>
      </c>
      <c r="G540" s="14"/>
      <c r="H540" s="14"/>
      <c r="I540" s="14"/>
      <c r="J540" s="14"/>
    </row>
    <row r="541" spans="1:10">
      <c r="A541" s="15">
        <v>42928</v>
      </c>
      <c r="B541" s="9" t="s">
        <v>369</v>
      </c>
      <c r="C541" s="16">
        <v>307516.59000000003</v>
      </c>
      <c r="D541" s="16" t="s">
        <v>9</v>
      </c>
      <c r="E541" s="16">
        <v>788050.44</v>
      </c>
      <c r="F541" s="13"/>
      <c r="G541" s="14"/>
      <c r="H541" s="14"/>
      <c r="I541" s="14"/>
      <c r="J541" s="14"/>
    </row>
    <row r="542" spans="1:10">
      <c r="A542" s="15">
        <v>42928</v>
      </c>
      <c r="B542" s="23" t="s">
        <v>370</v>
      </c>
      <c r="C542" s="16">
        <v>5000</v>
      </c>
      <c r="D542" s="16" t="s">
        <v>9</v>
      </c>
      <c r="E542" s="16">
        <v>1095567.03</v>
      </c>
      <c r="F542" s="13" t="s">
        <v>295</v>
      </c>
      <c r="G542" s="14"/>
      <c r="H542" s="14"/>
      <c r="I542" s="14"/>
      <c r="J542" s="14"/>
    </row>
    <row r="543" spans="1:10">
      <c r="A543" s="15">
        <v>42928</v>
      </c>
      <c r="B543" s="9" t="s">
        <v>309</v>
      </c>
      <c r="C543" s="16" t="s">
        <v>9</v>
      </c>
      <c r="D543" s="16">
        <v>5514</v>
      </c>
      <c r="E543" s="16">
        <v>1100567.03</v>
      </c>
      <c r="F543" s="13" t="s">
        <v>601</v>
      </c>
      <c r="G543" s="14" t="s">
        <v>315</v>
      </c>
      <c r="H543" s="14" t="s">
        <v>316</v>
      </c>
      <c r="I543" s="14"/>
      <c r="J543" s="14"/>
    </row>
    <row r="544" spans="1:10">
      <c r="A544" s="15">
        <v>42928</v>
      </c>
      <c r="B544" s="9" t="s">
        <v>310</v>
      </c>
      <c r="C544" s="16" t="s">
        <v>9</v>
      </c>
      <c r="D544" s="16">
        <v>132648.25</v>
      </c>
      <c r="E544" s="16">
        <v>1095053.03</v>
      </c>
      <c r="F544" s="13" t="s">
        <v>584</v>
      </c>
      <c r="G544" s="14"/>
      <c r="H544" s="14"/>
      <c r="I544" s="14"/>
      <c r="J544" s="14"/>
    </row>
    <row r="545" spans="1:12">
      <c r="A545" s="15">
        <v>42928</v>
      </c>
      <c r="B545" s="9" t="s">
        <v>311</v>
      </c>
      <c r="C545" s="16" t="s">
        <v>9</v>
      </c>
      <c r="D545" s="16">
        <v>7018.62</v>
      </c>
      <c r="E545" s="16">
        <v>962404.78</v>
      </c>
      <c r="F545" s="13" t="s">
        <v>584</v>
      </c>
      <c r="G545" s="14"/>
      <c r="H545" s="14"/>
      <c r="I545" s="14"/>
      <c r="J545" s="14"/>
    </row>
    <row r="546" spans="1:12">
      <c r="A546" s="17">
        <v>42928</v>
      </c>
      <c r="B546" s="21" t="s">
        <v>11</v>
      </c>
      <c r="C546" s="18">
        <v>9.7200000000000006</v>
      </c>
      <c r="D546" s="18" t="s">
        <v>9</v>
      </c>
      <c r="E546" s="18">
        <v>955386.16</v>
      </c>
      <c r="F546" s="13"/>
      <c r="G546" s="14"/>
      <c r="H546" s="14"/>
      <c r="I546" s="14"/>
      <c r="J546" s="14"/>
    </row>
    <row r="547" spans="1:12">
      <c r="A547" s="17">
        <v>42928</v>
      </c>
      <c r="B547" s="20" t="s">
        <v>12</v>
      </c>
      <c r="C547" s="18">
        <v>60.72</v>
      </c>
      <c r="D547" s="18" t="s">
        <v>9</v>
      </c>
      <c r="E547" s="18">
        <v>955395.88</v>
      </c>
      <c r="F547" s="13"/>
      <c r="G547" s="14"/>
      <c r="H547" s="14"/>
      <c r="I547" s="14"/>
      <c r="J547" s="14"/>
    </row>
    <row r="548" spans="1:12">
      <c r="A548" s="15">
        <v>42928</v>
      </c>
      <c r="B548" s="9" t="s">
        <v>13</v>
      </c>
      <c r="C548" s="16" t="s">
        <v>9</v>
      </c>
      <c r="D548" s="16">
        <v>5741.36</v>
      </c>
      <c r="E548" s="16">
        <v>955456.6</v>
      </c>
      <c r="F548" s="13" t="s">
        <v>384</v>
      </c>
      <c r="G548" s="14"/>
      <c r="H548" s="14"/>
      <c r="I548" s="14"/>
      <c r="J548" s="14"/>
    </row>
    <row r="549" spans="1:12">
      <c r="A549" s="17">
        <v>42928</v>
      </c>
      <c r="B549" s="21" t="s">
        <v>14</v>
      </c>
      <c r="C549" s="18">
        <v>192.79</v>
      </c>
      <c r="D549" s="18" t="s">
        <v>9</v>
      </c>
      <c r="E549" s="18">
        <v>949715.24</v>
      </c>
      <c r="F549" s="13"/>
      <c r="G549" s="14"/>
      <c r="H549" s="14"/>
      <c r="I549" s="14"/>
      <c r="J549" s="14"/>
    </row>
    <row r="550" spans="1:12">
      <c r="A550" s="17">
        <v>42928</v>
      </c>
      <c r="B550" s="20" t="s">
        <v>15</v>
      </c>
      <c r="C550" s="18">
        <v>1204.9100000000001</v>
      </c>
      <c r="D550" s="18" t="s">
        <v>9</v>
      </c>
      <c r="E550" s="18">
        <v>949908.03</v>
      </c>
      <c r="F550" s="13"/>
      <c r="G550" s="14"/>
      <c r="H550" s="14"/>
      <c r="I550" s="14"/>
      <c r="J550" s="14"/>
    </row>
    <row r="551" spans="1:12">
      <c r="A551" s="15">
        <v>42928</v>
      </c>
      <c r="B551" s="9" t="s">
        <v>16</v>
      </c>
      <c r="C551" s="16" t="s">
        <v>9</v>
      </c>
      <c r="D551" s="16">
        <v>50627.83</v>
      </c>
      <c r="E551" s="16">
        <v>951112.94</v>
      </c>
      <c r="F551" s="13" t="s">
        <v>384</v>
      </c>
      <c r="G551" s="14"/>
      <c r="H551" s="14"/>
      <c r="I551" s="14"/>
      <c r="J551" s="14"/>
    </row>
    <row r="552" spans="1:12">
      <c r="A552" s="15">
        <v>42927</v>
      </c>
      <c r="B552" s="9" t="s">
        <v>312</v>
      </c>
      <c r="C552" s="16" t="s">
        <v>9</v>
      </c>
      <c r="D552" s="16">
        <v>1169</v>
      </c>
      <c r="E552" s="16">
        <v>900485.11</v>
      </c>
      <c r="F552" s="13" t="s">
        <v>591</v>
      </c>
      <c r="G552" s="14" t="s">
        <v>314</v>
      </c>
      <c r="H552" s="14" t="s">
        <v>313</v>
      </c>
      <c r="I552" s="14"/>
      <c r="J552" s="14"/>
    </row>
    <row r="553" spans="1:12">
      <c r="A553" s="15">
        <v>42927</v>
      </c>
      <c r="B553" s="9" t="s">
        <v>282</v>
      </c>
      <c r="C553" s="16" t="s">
        <v>9</v>
      </c>
      <c r="D553" s="16">
        <v>226047.95</v>
      </c>
      <c r="E553" s="16">
        <v>899316.11</v>
      </c>
      <c r="F553" s="13" t="s">
        <v>588</v>
      </c>
      <c r="G553" s="14"/>
      <c r="H553" s="14"/>
      <c r="I553" s="14"/>
      <c r="J553" s="14"/>
    </row>
    <row r="554" spans="1:12">
      <c r="A554" s="15">
        <v>42927</v>
      </c>
      <c r="B554" s="9" t="s">
        <v>283</v>
      </c>
      <c r="C554" s="16" t="s">
        <v>9</v>
      </c>
      <c r="D554" s="16">
        <v>1584.81</v>
      </c>
      <c r="E554" s="16">
        <v>673268.16</v>
      </c>
      <c r="F554" s="13" t="s">
        <v>592</v>
      </c>
      <c r="G554" s="14" t="s">
        <v>289</v>
      </c>
      <c r="H554" s="14" t="s">
        <v>307</v>
      </c>
      <c r="I554" s="14"/>
      <c r="J554" s="14"/>
    </row>
    <row r="555" spans="1:12">
      <c r="A555" s="15">
        <v>42927</v>
      </c>
      <c r="B555" s="9" t="s">
        <v>284</v>
      </c>
      <c r="C555" s="16" t="s">
        <v>9</v>
      </c>
      <c r="D555" s="16">
        <v>6137.17</v>
      </c>
      <c r="E555" s="16">
        <v>671683.35</v>
      </c>
      <c r="F555" s="13" t="s">
        <v>593</v>
      </c>
      <c r="G555" s="14" t="s">
        <v>248</v>
      </c>
      <c r="H555" s="14" t="s">
        <v>305</v>
      </c>
      <c r="I555" s="14"/>
      <c r="J555" s="14" t="s">
        <v>306</v>
      </c>
    </row>
    <row r="556" spans="1:12">
      <c r="A556" s="15">
        <v>42927</v>
      </c>
      <c r="B556" s="9" t="s">
        <v>285</v>
      </c>
      <c r="C556" s="16" t="s">
        <v>9</v>
      </c>
      <c r="D556" s="16">
        <v>55000</v>
      </c>
      <c r="E556" s="16">
        <v>665546.18000000005</v>
      </c>
      <c r="F556" s="13" t="s">
        <v>589</v>
      </c>
      <c r="G556" s="14"/>
      <c r="H556" s="14" t="s">
        <v>291</v>
      </c>
      <c r="I556" s="14"/>
      <c r="J556" s="14"/>
    </row>
    <row r="557" spans="1:12">
      <c r="A557" s="15">
        <v>42927</v>
      </c>
      <c r="B557" s="9" t="s">
        <v>286</v>
      </c>
      <c r="C557" s="16">
        <v>36409</v>
      </c>
      <c r="D557" s="16" t="s">
        <v>9</v>
      </c>
      <c r="E557" s="16">
        <v>610546.18000000005</v>
      </c>
      <c r="F557" s="13"/>
      <c r="G557" s="14"/>
      <c r="H557" s="14"/>
      <c r="I557" s="14"/>
      <c r="J557" s="14"/>
    </row>
    <row r="558" spans="1:12">
      <c r="A558" s="15">
        <v>42927</v>
      </c>
      <c r="B558" s="9" t="s">
        <v>287</v>
      </c>
      <c r="C558" s="16" t="s">
        <v>9</v>
      </c>
      <c r="D558" s="16">
        <v>25203.02</v>
      </c>
      <c r="E558" s="16">
        <v>646955.18000000005</v>
      </c>
      <c r="F558" s="13" t="s">
        <v>592</v>
      </c>
      <c r="G558" s="14" t="s">
        <v>289</v>
      </c>
      <c r="H558" s="14" t="s">
        <v>290</v>
      </c>
      <c r="I558" s="14"/>
      <c r="J558" s="14"/>
    </row>
    <row r="559" spans="1:12">
      <c r="A559" s="15">
        <v>42927</v>
      </c>
      <c r="B559" s="9" t="s">
        <v>288</v>
      </c>
      <c r="C559" s="16" t="s">
        <v>9</v>
      </c>
      <c r="D559" s="16">
        <v>1169</v>
      </c>
      <c r="E559" s="16">
        <v>621752.16</v>
      </c>
      <c r="F559" s="13" t="s">
        <v>594</v>
      </c>
      <c r="G559" s="14" t="s">
        <v>303</v>
      </c>
      <c r="H559" s="14" t="s">
        <v>304</v>
      </c>
      <c r="I559" s="14"/>
      <c r="J559" s="14"/>
    </row>
    <row r="560" spans="1:12">
      <c r="A560" s="15">
        <v>42927</v>
      </c>
      <c r="B560" s="9" t="s">
        <v>276</v>
      </c>
      <c r="C560" s="16" t="s">
        <v>9</v>
      </c>
      <c r="D560" s="16">
        <v>350000</v>
      </c>
      <c r="E560" s="16">
        <v>620583.16</v>
      </c>
      <c r="F560" s="13"/>
      <c r="G560" s="14"/>
      <c r="H560" s="14"/>
      <c r="I560" s="14"/>
      <c r="J560" s="14"/>
      <c r="K560" s="16"/>
      <c r="L560" s="54"/>
    </row>
    <row r="561" spans="1:12">
      <c r="A561" s="15">
        <v>42927</v>
      </c>
      <c r="B561" s="24" t="s">
        <v>280</v>
      </c>
      <c r="C561" s="16" t="s">
        <v>9</v>
      </c>
      <c r="D561" s="16">
        <v>113000</v>
      </c>
      <c r="E561" s="16">
        <v>270583.15999999997</v>
      </c>
      <c r="F561" s="13" t="s">
        <v>213</v>
      </c>
      <c r="G561" s="14"/>
      <c r="H561" s="14"/>
      <c r="I561" s="14" t="s">
        <v>293</v>
      </c>
      <c r="J561" s="14"/>
      <c r="K561" s="16"/>
      <c r="L561" s="54"/>
    </row>
    <row r="562" spans="1:12">
      <c r="A562" s="15">
        <v>42927</v>
      </c>
      <c r="B562" s="9" t="s">
        <v>277</v>
      </c>
      <c r="C562" s="16">
        <v>1966574.83</v>
      </c>
      <c r="D562" s="16" t="s">
        <v>9</v>
      </c>
      <c r="E562" s="16">
        <v>157583.16</v>
      </c>
      <c r="F562" s="13"/>
      <c r="G562" s="14"/>
      <c r="H562" s="14"/>
      <c r="I562" s="14"/>
      <c r="J562" s="14"/>
      <c r="K562" s="16"/>
      <c r="L562" s="54"/>
    </row>
    <row r="563" spans="1:12">
      <c r="A563" s="15">
        <v>42927</v>
      </c>
      <c r="B563" s="9" t="s">
        <v>278</v>
      </c>
      <c r="C563" s="16">
        <v>10764</v>
      </c>
      <c r="D563" s="16" t="s">
        <v>9</v>
      </c>
      <c r="E563" s="16">
        <v>2124157.9900000002</v>
      </c>
      <c r="F563" s="13"/>
      <c r="G563" s="14"/>
      <c r="H563" s="14"/>
      <c r="I563" s="14"/>
      <c r="J563" s="14"/>
      <c r="K563" s="16"/>
      <c r="L563" s="54"/>
    </row>
    <row r="564" spans="1:12" ht="15.75" thickBot="1">
      <c r="A564" s="15">
        <v>42927</v>
      </c>
      <c r="B564" s="9" t="s">
        <v>279</v>
      </c>
      <c r="C564" s="16" t="s">
        <v>9</v>
      </c>
      <c r="D564" s="16">
        <v>600000</v>
      </c>
      <c r="E564" s="16">
        <v>2134921.9900000002</v>
      </c>
      <c r="F564" s="13" t="s">
        <v>626</v>
      </c>
      <c r="G564" s="14"/>
      <c r="H564" s="14"/>
      <c r="I564" s="14"/>
      <c r="J564" s="14"/>
      <c r="K564" s="16"/>
      <c r="L564" s="54"/>
    </row>
    <row r="565" spans="1:12">
      <c r="A565" s="26">
        <v>42927</v>
      </c>
      <c r="B565" s="27" t="s">
        <v>264</v>
      </c>
      <c r="C565" s="28">
        <v>1679.72</v>
      </c>
      <c r="D565" s="28" t="s">
        <v>9</v>
      </c>
      <c r="E565" s="29">
        <v>1534921.99</v>
      </c>
      <c r="F565" s="25" t="s">
        <v>263</v>
      </c>
      <c r="G565" s="14"/>
      <c r="H565" s="14" t="s">
        <v>281</v>
      </c>
      <c r="I565" s="14"/>
      <c r="J565" s="14"/>
      <c r="K565" s="16"/>
      <c r="L565" s="54"/>
    </row>
    <row r="566" spans="1:12">
      <c r="A566" s="30">
        <v>42927</v>
      </c>
      <c r="B566" s="9" t="s">
        <v>265</v>
      </c>
      <c r="C566" s="31">
        <v>10498.23</v>
      </c>
      <c r="D566" s="31" t="s">
        <v>9</v>
      </c>
      <c r="E566" s="32">
        <v>1536601.71</v>
      </c>
      <c r="F566" s="25" t="s">
        <v>263</v>
      </c>
      <c r="G566" s="14"/>
      <c r="H566" s="14" t="s">
        <v>281</v>
      </c>
      <c r="I566" s="14"/>
      <c r="J566" s="14"/>
      <c r="K566" s="16"/>
      <c r="L566" s="54"/>
    </row>
    <row r="567" spans="1:12" ht="15.75" thickBot="1">
      <c r="A567" s="33">
        <v>42927</v>
      </c>
      <c r="B567" s="34" t="s">
        <v>266</v>
      </c>
      <c r="C567" s="35" t="s">
        <v>9</v>
      </c>
      <c r="D567" s="35">
        <v>499030</v>
      </c>
      <c r="E567" s="36">
        <v>1547099.94</v>
      </c>
      <c r="F567" s="25" t="s">
        <v>588</v>
      </c>
      <c r="G567" s="14"/>
      <c r="H567" s="14" t="s">
        <v>281</v>
      </c>
      <c r="I567" s="14"/>
      <c r="J567" s="14"/>
      <c r="K567" s="16">
        <f>+D567-C566-C565</f>
        <v>486852.05000000005</v>
      </c>
      <c r="L567" s="54"/>
    </row>
    <row r="568" spans="1:12">
      <c r="A568" s="15">
        <v>42927</v>
      </c>
      <c r="B568" s="9" t="s">
        <v>269</v>
      </c>
      <c r="C568" s="16">
        <v>25299.4</v>
      </c>
      <c r="D568" s="16" t="s">
        <v>9</v>
      </c>
      <c r="E568" s="16">
        <v>1048069.94</v>
      </c>
      <c r="F568" s="13"/>
      <c r="G568" s="14"/>
      <c r="H568" s="14"/>
      <c r="I568" s="14"/>
      <c r="J568" s="14"/>
      <c r="K568" s="16"/>
      <c r="L568" s="54"/>
    </row>
    <row r="569" spans="1:12">
      <c r="A569" s="15">
        <v>42927</v>
      </c>
      <c r="B569" s="23" t="s">
        <v>267</v>
      </c>
      <c r="C569" s="16">
        <v>5000</v>
      </c>
      <c r="D569" s="16" t="s">
        <v>9</v>
      </c>
      <c r="E569" s="16">
        <v>1073369.3400000001</v>
      </c>
      <c r="F569" s="13" t="s">
        <v>295</v>
      </c>
      <c r="G569" s="14"/>
      <c r="H569" s="14"/>
      <c r="I569" s="14"/>
      <c r="J569" s="14"/>
      <c r="K569" s="16"/>
      <c r="L569" s="54"/>
    </row>
    <row r="570" spans="1:12">
      <c r="A570" s="15">
        <v>42927</v>
      </c>
      <c r="B570" s="9" t="s">
        <v>132</v>
      </c>
      <c r="C570" s="16" t="s">
        <v>9</v>
      </c>
      <c r="D570" s="16">
        <v>95000</v>
      </c>
      <c r="E570" s="16">
        <v>1078369.3400000001</v>
      </c>
      <c r="F570" s="13" t="s">
        <v>579</v>
      </c>
      <c r="G570" s="14"/>
      <c r="H570" s="14" t="s">
        <v>272</v>
      </c>
      <c r="I570" s="14"/>
      <c r="J570" s="14"/>
      <c r="K570" s="16"/>
      <c r="L570" s="54"/>
    </row>
    <row r="571" spans="1:12">
      <c r="A571" s="15">
        <v>42927</v>
      </c>
      <c r="B571" s="9" t="s">
        <v>268</v>
      </c>
      <c r="C571" s="16">
        <v>19885.72</v>
      </c>
      <c r="D571" s="16" t="s">
        <v>9</v>
      </c>
      <c r="E571" s="16">
        <v>983369.34</v>
      </c>
      <c r="F571" s="13"/>
      <c r="G571" s="14"/>
      <c r="H571" s="14"/>
      <c r="I571" s="14"/>
      <c r="J571" s="14"/>
      <c r="K571" s="16"/>
      <c r="L571" s="54"/>
    </row>
    <row r="572" spans="1:12">
      <c r="A572" s="15">
        <v>42927</v>
      </c>
      <c r="B572" s="9" t="s">
        <v>249</v>
      </c>
      <c r="C572" s="16" t="s">
        <v>9</v>
      </c>
      <c r="D572" s="16">
        <v>2368</v>
      </c>
      <c r="E572" s="16">
        <v>1003255.06</v>
      </c>
      <c r="F572" s="13" t="s">
        <v>462</v>
      </c>
      <c r="G572" s="14"/>
      <c r="H572" s="14"/>
      <c r="I572" s="14"/>
      <c r="J572" s="14"/>
      <c r="K572" s="16"/>
      <c r="L572" s="54"/>
    </row>
    <row r="573" spans="1:12">
      <c r="A573" s="15">
        <v>42927</v>
      </c>
      <c r="B573" s="9" t="s">
        <v>250</v>
      </c>
      <c r="C573" s="16" t="s">
        <v>9</v>
      </c>
      <c r="D573" s="16">
        <v>118056.88</v>
      </c>
      <c r="E573" s="16">
        <v>1000887.06</v>
      </c>
      <c r="F573" s="13" t="s">
        <v>426</v>
      </c>
      <c r="G573" s="14"/>
      <c r="H573" s="14"/>
      <c r="I573" s="14"/>
      <c r="J573" s="14"/>
      <c r="K573" s="16"/>
      <c r="L573" s="54"/>
    </row>
    <row r="574" spans="1:12">
      <c r="A574" s="15">
        <v>42927</v>
      </c>
      <c r="B574" s="9" t="s">
        <v>251</v>
      </c>
      <c r="C574" s="16" t="s">
        <v>9</v>
      </c>
      <c r="D574" s="16">
        <v>177874.85</v>
      </c>
      <c r="E574" s="16">
        <v>882830.18</v>
      </c>
      <c r="F574" s="13" t="s">
        <v>468</v>
      </c>
      <c r="G574" s="14"/>
      <c r="H574" s="14"/>
      <c r="I574" s="14"/>
      <c r="J574" s="14"/>
      <c r="K574" s="16"/>
      <c r="L574" s="54"/>
    </row>
    <row r="575" spans="1:12">
      <c r="A575" s="15">
        <v>42927</v>
      </c>
      <c r="B575" s="9" t="s">
        <v>252</v>
      </c>
      <c r="C575" s="16" t="s">
        <v>9</v>
      </c>
      <c r="D575" s="16">
        <v>5000</v>
      </c>
      <c r="E575" s="16">
        <v>704955.33</v>
      </c>
      <c r="F575" s="13" t="s">
        <v>470</v>
      </c>
      <c r="G575" s="14" t="s">
        <v>471</v>
      </c>
      <c r="H575" s="14"/>
      <c r="I575" s="14"/>
      <c r="J575" s="14"/>
      <c r="K575" s="16"/>
      <c r="L575" s="54"/>
    </row>
    <row r="576" spans="1:12">
      <c r="A576" s="15">
        <v>42927</v>
      </c>
      <c r="B576" s="22" t="s">
        <v>253</v>
      </c>
      <c r="C576" s="16" t="s">
        <v>9</v>
      </c>
      <c r="D576" s="16">
        <v>41569.24</v>
      </c>
      <c r="E576" s="16">
        <v>699955.33</v>
      </c>
      <c r="F576" s="13" t="s">
        <v>300</v>
      </c>
      <c r="G576" s="14"/>
      <c r="H576" s="14"/>
      <c r="I576" s="14"/>
      <c r="J576" s="14"/>
      <c r="K576" s="16"/>
      <c r="L576" s="54"/>
    </row>
    <row r="577" spans="1:12">
      <c r="A577" s="15">
        <v>42927</v>
      </c>
      <c r="B577" s="22" t="s">
        <v>254</v>
      </c>
      <c r="C577" s="16" t="s">
        <v>9</v>
      </c>
      <c r="D577" s="16">
        <v>81108.06</v>
      </c>
      <c r="E577" s="16">
        <v>658386.09</v>
      </c>
      <c r="F577" s="13" t="s">
        <v>301</v>
      </c>
      <c r="G577" s="14"/>
      <c r="H577" s="14"/>
      <c r="I577" s="14"/>
      <c r="J577" s="14"/>
      <c r="K577" s="16"/>
      <c r="L577" s="54"/>
    </row>
    <row r="578" spans="1:12">
      <c r="A578" s="15">
        <v>42927</v>
      </c>
      <c r="B578" s="22" t="s">
        <v>255</v>
      </c>
      <c r="C578" s="16" t="s">
        <v>9</v>
      </c>
      <c r="D578" s="16">
        <v>24708.65</v>
      </c>
      <c r="E578" s="16">
        <v>577278.03</v>
      </c>
      <c r="F578" s="13" t="s">
        <v>302</v>
      </c>
      <c r="G578" s="14"/>
      <c r="H578" s="14"/>
      <c r="I578" s="14"/>
      <c r="J578" s="14"/>
      <c r="K578" s="16"/>
      <c r="L578" s="54"/>
    </row>
    <row r="579" spans="1:12">
      <c r="A579" s="15">
        <v>42927</v>
      </c>
      <c r="B579" s="19" t="s">
        <v>256</v>
      </c>
      <c r="C579" s="16" t="s">
        <v>9</v>
      </c>
      <c r="D579" s="16">
        <v>5640.75</v>
      </c>
      <c r="E579" s="16">
        <v>552569.38</v>
      </c>
      <c r="F579" s="13" t="s">
        <v>72</v>
      </c>
      <c r="G579" s="53">
        <v>33246.94</v>
      </c>
      <c r="H579" s="37"/>
      <c r="I579" s="14"/>
      <c r="J579" s="14"/>
      <c r="K579" s="16"/>
      <c r="L579" s="54"/>
    </row>
    <row r="580" spans="1:12">
      <c r="A580" s="15">
        <v>42927</v>
      </c>
      <c r="B580" s="9" t="s">
        <v>257</v>
      </c>
      <c r="C580" s="16" t="s">
        <v>9</v>
      </c>
      <c r="D580" s="16">
        <v>1099</v>
      </c>
      <c r="E580" s="16">
        <v>546928.63</v>
      </c>
      <c r="F580" s="13" t="s">
        <v>599</v>
      </c>
      <c r="G580" s="53">
        <v>4096.05</v>
      </c>
      <c r="H580" s="14"/>
      <c r="I580" s="37"/>
      <c r="J580" s="14"/>
      <c r="K580" s="16"/>
      <c r="L580" s="54"/>
    </row>
    <row r="581" spans="1:12">
      <c r="A581" s="17">
        <v>42927</v>
      </c>
      <c r="B581" s="21" t="s">
        <v>11</v>
      </c>
      <c r="C581" s="18">
        <v>9.5399999999999991</v>
      </c>
      <c r="D581" s="18" t="s">
        <v>9</v>
      </c>
      <c r="E581" s="18">
        <v>545829.63</v>
      </c>
      <c r="F581" s="13"/>
      <c r="G581" s="53">
        <v>9023.99</v>
      </c>
      <c r="H581" s="14"/>
      <c r="I581" s="14"/>
      <c r="J581" s="14"/>
      <c r="K581" s="16"/>
      <c r="L581" s="54"/>
    </row>
    <row r="582" spans="1:12">
      <c r="A582" s="17">
        <v>42927</v>
      </c>
      <c r="B582" s="20" t="s">
        <v>12</v>
      </c>
      <c r="C582" s="18">
        <v>59.63</v>
      </c>
      <c r="D582" s="18" t="s">
        <v>9</v>
      </c>
      <c r="E582" s="18">
        <v>545839.17000000004</v>
      </c>
      <c r="F582" s="13"/>
      <c r="G582" s="37">
        <f>SUM(G579:G581)</f>
        <v>46366.98</v>
      </c>
      <c r="H582" s="37">
        <f>+D583+D586</f>
        <v>53682.98</v>
      </c>
      <c r="I582" s="37">
        <f>+H582-G582</f>
        <v>7316</v>
      </c>
      <c r="J582" s="14"/>
      <c r="K582" s="16"/>
      <c r="L582" s="54"/>
    </row>
    <row r="583" spans="1:12">
      <c r="A583" s="15">
        <v>42927</v>
      </c>
      <c r="B583" s="9" t="s">
        <v>13</v>
      </c>
      <c r="C583" s="16" t="s">
        <v>9</v>
      </c>
      <c r="D583" s="16">
        <v>14706.58</v>
      </c>
      <c r="E583" s="16">
        <v>545898.80000000005</v>
      </c>
      <c r="F583" s="13" t="s">
        <v>262</v>
      </c>
      <c r="G583" s="14"/>
      <c r="H583" s="14"/>
      <c r="I583" s="14"/>
      <c r="J583" s="14"/>
      <c r="K583" s="16"/>
      <c r="L583" s="54"/>
    </row>
    <row r="584" spans="1:12">
      <c r="A584" s="17">
        <v>42927</v>
      </c>
      <c r="B584" s="21" t="s">
        <v>14</v>
      </c>
      <c r="C584" s="18">
        <v>148.41</v>
      </c>
      <c r="D584" s="18" t="s">
        <v>9</v>
      </c>
      <c r="E584" s="18">
        <v>531192.22</v>
      </c>
      <c r="F584" s="13"/>
      <c r="G584" s="14"/>
      <c r="H584" s="14"/>
      <c r="I584" s="14"/>
      <c r="J584" s="14"/>
      <c r="K584" s="16"/>
      <c r="L584" s="54"/>
    </row>
    <row r="585" spans="1:12">
      <c r="A585" s="17">
        <v>42927</v>
      </c>
      <c r="B585" s="20" t="s">
        <v>15</v>
      </c>
      <c r="C585" s="18">
        <v>927.59</v>
      </c>
      <c r="D585" s="18" t="s">
        <v>9</v>
      </c>
      <c r="E585" s="18">
        <v>531340.63</v>
      </c>
      <c r="F585" s="13"/>
      <c r="G585" s="14"/>
      <c r="H585" s="14"/>
      <c r="I585" s="14"/>
      <c r="J585" s="14"/>
      <c r="K585" s="16"/>
      <c r="L585" s="54"/>
    </row>
    <row r="586" spans="1:12">
      <c r="A586" s="15">
        <v>42927</v>
      </c>
      <c r="B586" s="9" t="s">
        <v>16</v>
      </c>
      <c r="C586" s="16" t="s">
        <v>9</v>
      </c>
      <c r="D586" s="16">
        <v>38976.400000000001</v>
      </c>
      <c r="E586" s="16">
        <v>532268.22</v>
      </c>
      <c r="F586" s="13" t="s">
        <v>262</v>
      </c>
      <c r="G586" s="14" t="s">
        <v>586</v>
      </c>
      <c r="H586" s="37"/>
      <c r="I586" s="37"/>
      <c r="J586" s="14"/>
      <c r="K586" s="16"/>
      <c r="L586" s="54"/>
    </row>
    <row r="587" spans="1:12">
      <c r="A587" s="15">
        <v>42926</v>
      </c>
      <c r="B587" s="9" t="s">
        <v>258</v>
      </c>
      <c r="C587" s="16" t="s">
        <v>9</v>
      </c>
      <c r="D587" s="16">
        <v>959</v>
      </c>
      <c r="E587" s="16">
        <v>493291.82</v>
      </c>
      <c r="F587" s="13" t="s">
        <v>597</v>
      </c>
      <c r="G587" s="14" t="s">
        <v>261</v>
      </c>
      <c r="H587" s="14"/>
      <c r="I587" s="14"/>
      <c r="J587" s="14"/>
      <c r="K587" s="16"/>
      <c r="L587" s="54"/>
    </row>
    <row r="588" spans="1:12">
      <c r="A588" s="15">
        <v>42926</v>
      </c>
      <c r="B588" s="9" t="s">
        <v>273</v>
      </c>
      <c r="C588" s="16">
        <v>3480</v>
      </c>
      <c r="D588" s="16" t="s">
        <v>9</v>
      </c>
      <c r="E588" s="16">
        <v>492332.82</v>
      </c>
      <c r="F588" s="13"/>
      <c r="G588" s="14"/>
      <c r="H588" s="14"/>
      <c r="I588" s="14"/>
      <c r="J588" s="14"/>
      <c r="K588" s="16"/>
      <c r="L588" s="54"/>
    </row>
    <row r="589" spans="1:12">
      <c r="A589" s="15">
        <v>42926</v>
      </c>
      <c r="B589" s="9" t="s">
        <v>274</v>
      </c>
      <c r="C589" s="16">
        <v>64925</v>
      </c>
      <c r="D589" s="16" t="s">
        <v>9</v>
      </c>
      <c r="E589" s="16">
        <v>495812.82</v>
      </c>
      <c r="F589" s="13"/>
      <c r="G589" s="14"/>
      <c r="H589" s="14"/>
      <c r="I589" s="14"/>
      <c r="J589" s="14"/>
      <c r="K589" s="16"/>
      <c r="L589" s="54"/>
    </row>
    <row r="590" spans="1:12">
      <c r="A590" s="15">
        <v>42926</v>
      </c>
      <c r="B590" s="9" t="s">
        <v>273</v>
      </c>
      <c r="C590" s="16">
        <v>5916</v>
      </c>
      <c r="D590" s="16" t="s">
        <v>9</v>
      </c>
      <c r="E590" s="16">
        <v>560737.81999999995</v>
      </c>
      <c r="F590" s="13"/>
      <c r="G590" s="14"/>
      <c r="H590" s="14"/>
      <c r="I590" s="14"/>
      <c r="J590" s="14"/>
      <c r="K590" s="16"/>
      <c r="L590" s="54"/>
    </row>
    <row r="591" spans="1:12">
      <c r="A591" s="15">
        <v>42926</v>
      </c>
      <c r="B591" s="9" t="s">
        <v>132</v>
      </c>
      <c r="C591" s="16" t="s">
        <v>9</v>
      </c>
      <c r="D591" s="16">
        <v>65000</v>
      </c>
      <c r="E591" s="16">
        <v>566653.81999999995</v>
      </c>
      <c r="F591" s="13" t="s">
        <v>572</v>
      </c>
      <c r="G591" s="14"/>
      <c r="H591" s="14" t="s">
        <v>245</v>
      </c>
      <c r="I591" s="14"/>
      <c r="J591" s="14"/>
      <c r="K591" s="16"/>
      <c r="L591" s="54"/>
    </row>
    <row r="592" spans="1:12">
      <c r="A592" s="15">
        <v>42926</v>
      </c>
      <c r="B592" s="9" t="s">
        <v>228</v>
      </c>
      <c r="C592" s="16" t="s">
        <v>9</v>
      </c>
      <c r="D592" s="16">
        <v>2789</v>
      </c>
      <c r="E592" s="16">
        <v>501653.82</v>
      </c>
      <c r="F592" s="13" t="s">
        <v>590</v>
      </c>
      <c r="G592" s="14"/>
      <c r="H592" s="14"/>
      <c r="I592" s="14"/>
      <c r="J592" s="14"/>
      <c r="K592" s="16"/>
      <c r="L592" s="54"/>
    </row>
    <row r="593" spans="1:12">
      <c r="A593" s="15">
        <v>42926</v>
      </c>
      <c r="B593" s="9" t="s">
        <v>229</v>
      </c>
      <c r="C593" s="16" t="s">
        <v>9</v>
      </c>
      <c r="D593" s="16">
        <v>1169</v>
      </c>
      <c r="E593" s="16">
        <v>498864.82</v>
      </c>
      <c r="F593" s="13" t="s">
        <v>576</v>
      </c>
      <c r="G593" s="14"/>
      <c r="H593" s="14" t="s">
        <v>246</v>
      </c>
      <c r="I593" s="14"/>
      <c r="J593" s="14"/>
      <c r="K593" s="16"/>
      <c r="L593" s="54"/>
    </row>
    <row r="594" spans="1:12">
      <c r="A594" s="15">
        <v>42926</v>
      </c>
      <c r="B594" s="9" t="s">
        <v>241</v>
      </c>
      <c r="C594" s="16" t="s">
        <v>9</v>
      </c>
      <c r="D594" s="16">
        <v>1633</v>
      </c>
      <c r="E594" s="16">
        <v>497695.82</v>
      </c>
      <c r="F594" s="13" t="s">
        <v>581</v>
      </c>
      <c r="G594" s="14" t="s">
        <v>248</v>
      </c>
      <c r="H594" s="14" t="s">
        <v>247</v>
      </c>
      <c r="I594" s="14"/>
      <c r="J594" s="14"/>
      <c r="K594" s="16"/>
      <c r="L594" s="54"/>
    </row>
    <row r="595" spans="1:12">
      <c r="A595" s="15">
        <v>42926</v>
      </c>
      <c r="B595" s="9" t="s">
        <v>240</v>
      </c>
      <c r="C595" s="16" t="s">
        <v>9</v>
      </c>
      <c r="D595" s="16">
        <v>1169</v>
      </c>
      <c r="E595" s="16">
        <v>496062.82</v>
      </c>
      <c r="F595" s="13" t="s">
        <v>580</v>
      </c>
      <c r="G595" s="14"/>
      <c r="H595" s="14" t="s">
        <v>242</v>
      </c>
      <c r="I595" s="14"/>
      <c r="J595" s="14"/>
      <c r="K595" s="16"/>
      <c r="L595" s="54"/>
    </row>
    <row r="596" spans="1:12">
      <c r="A596" s="15">
        <v>42926</v>
      </c>
      <c r="B596" s="22" t="s">
        <v>239</v>
      </c>
      <c r="C596" s="16" t="s">
        <v>9</v>
      </c>
      <c r="D596" s="16">
        <v>94008.58</v>
      </c>
      <c r="E596" s="16">
        <v>494893.82</v>
      </c>
      <c r="F596" s="13" t="s">
        <v>578</v>
      </c>
      <c r="G596" s="14"/>
      <c r="H596" s="14"/>
      <c r="I596" s="14"/>
      <c r="J596" s="14"/>
      <c r="K596" s="16"/>
      <c r="L596" s="54"/>
    </row>
    <row r="597" spans="1:12">
      <c r="A597" s="15">
        <v>42926</v>
      </c>
      <c r="B597" s="9" t="s">
        <v>230</v>
      </c>
      <c r="C597" s="16" t="s">
        <v>9</v>
      </c>
      <c r="D597" s="16">
        <v>74425</v>
      </c>
      <c r="E597" s="16">
        <v>400885.24</v>
      </c>
      <c r="F597" s="63" t="s">
        <v>1144</v>
      </c>
      <c r="G597" s="14"/>
      <c r="H597" s="14"/>
      <c r="I597" s="14"/>
      <c r="J597" s="14"/>
      <c r="K597" s="16"/>
      <c r="L597" s="54"/>
    </row>
    <row r="598" spans="1:12">
      <c r="A598" s="15">
        <v>42926</v>
      </c>
      <c r="B598" s="9" t="s">
        <v>231</v>
      </c>
      <c r="C598" s="16" t="s">
        <v>9</v>
      </c>
      <c r="D598" s="16">
        <v>2881.85</v>
      </c>
      <c r="E598" s="16">
        <v>326460.24</v>
      </c>
      <c r="F598" s="13" t="s">
        <v>596</v>
      </c>
      <c r="G598" s="14" t="s">
        <v>259</v>
      </c>
      <c r="H598" s="14"/>
      <c r="I598" s="14"/>
      <c r="J598" s="14" t="s">
        <v>260</v>
      </c>
      <c r="K598" s="16"/>
      <c r="L598" s="54"/>
    </row>
    <row r="599" spans="1:12">
      <c r="A599" s="15">
        <v>42926</v>
      </c>
      <c r="B599" s="9" t="s">
        <v>232</v>
      </c>
      <c r="C599" s="16">
        <v>9039.7099999999991</v>
      </c>
      <c r="D599" s="16" t="s">
        <v>9</v>
      </c>
      <c r="E599" s="16">
        <v>323578.39</v>
      </c>
      <c r="F599" s="13"/>
      <c r="G599" s="14"/>
      <c r="H599" s="14"/>
      <c r="I599" s="14"/>
      <c r="J599" s="14"/>
      <c r="K599" s="16"/>
      <c r="L599" s="54"/>
    </row>
    <row r="600" spans="1:12">
      <c r="A600" s="15">
        <v>42926</v>
      </c>
      <c r="B600" s="9" t="s">
        <v>233</v>
      </c>
      <c r="C600" s="16">
        <v>5646.87</v>
      </c>
      <c r="D600" s="16" t="s">
        <v>9</v>
      </c>
      <c r="E600" s="16">
        <v>332618.09999999998</v>
      </c>
      <c r="F600" s="13"/>
      <c r="G600" s="14"/>
      <c r="H600" s="14"/>
      <c r="I600" s="14"/>
      <c r="J600" s="14"/>
      <c r="K600" s="16"/>
      <c r="L600" s="54"/>
    </row>
    <row r="601" spans="1:12">
      <c r="A601" s="15">
        <v>42926</v>
      </c>
      <c r="B601" s="9" t="s">
        <v>234</v>
      </c>
      <c r="C601" s="16">
        <v>995376.85</v>
      </c>
      <c r="D601" s="16" t="s">
        <v>9</v>
      </c>
      <c r="E601" s="16">
        <v>338264.97</v>
      </c>
      <c r="F601" s="13"/>
      <c r="G601" s="14"/>
      <c r="H601" s="14"/>
      <c r="I601" s="14"/>
      <c r="J601" s="14"/>
      <c r="K601" s="16"/>
      <c r="L601" s="54"/>
    </row>
    <row r="602" spans="1:12">
      <c r="A602" s="15">
        <v>42926</v>
      </c>
      <c r="B602" s="9" t="s">
        <v>235</v>
      </c>
      <c r="C602" s="16">
        <v>20974.400000000001</v>
      </c>
      <c r="D602" s="16" t="s">
        <v>9</v>
      </c>
      <c r="E602" s="16">
        <v>1333641.82</v>
      </c>
      <c r="F602" s="13"/>
      <c r="G602" s="14"/>
      <c r="H602" s="14"/>
      <c r="I602" s="14"/>
      <c r="J602" s="14"/>
      <c r="K602" s="16"/>
      <c r="L602" s="54"/>
    </row>
    <row r="603" spans="1:12">
      <c r="A603" s="15">
        <v>42926</v>
      </c>
      <c r="B603" s="9" t="s">
        <v>236</v>
      </c>
      <c r="C603" s="16" t="s">
        <v>9</v>
      </c>
      <c r="D603" s="16">
        <v>321000</v>
      </c>
      <c r="E603" s="16">
        <v>1354616.22</v>
      </c>
      <c r="F603" s="13" t="s">
        <v>627</v>
      </c>
      <c r="G603" s="14"/>
      <c r="H603" s="14"/>
      <c r="I603" s="14"/>
      <c r="J603" s="14"/>
      <c r="K603" s="16"/>
      <c r="L603" s="54"/>
    </row>
    <row r="604" spans="1:12">
      <c r="A604" s="15">
        <v>42926</v>
      </c>
      <c r="B604" s="24" t="s">
        <v>237</v>
      </c>
      <c r="C604" s="16" t="s">
        <v>9</v>
      </c>
      <c r="D604" s="16">
        <v>304261.25</v>
      </c>
      <c r="E604" s="16">
        <v>1033616.22</v>
      </c>
      <c r="F604" s="13" t="s">
        <v>296</v>
      </c>
      <c r="G604" s="14"/>
      <c r="H604" s="14"/>
      <c r="I604" s="14" t="s">
        <v>297</v>
      </c>
      <c r="J604" s="14"/>
      <c r="K604" s="16"/>
      <c r="L604" s="54"/>
    </row>
    <row r="605" spans="1:12">
      <c r="A605" s="15">
        <v>42926</v>
      </c>
      <c r="B605" s="24" t="s">
        <v>238</v>
      </c>
      <c r="C605" s="16" t="s">
        <v>9</v>
      </c>
      <c r="D605" s="16">
        <v>130253.32</v>
      </c>
      <c r="E605" s="16">
        <v>729354.97</v>
      </c>
      <c r="F605" s="13" t="s">
        <v>165</v>
      </c>
      <c r="G605" s="14"/>
      <c r="H605" s="14"/>
      <c r="I605" s="14" t="s">
        <v>297</v>
      </c>
      <c r="J605" s="14"/>
      <c r="K605" s="16"/>
      <c r="L605" s="54"/>
    </row>
    <row r="606" spans="1:12">
      <c r="A606" s="15">
        <v>42926</v>
      </c>
      <c r="B606" s="9" t="s">
        <v>214</v>
      </c>
      <c r="C606" s="16" t="s">
        <v>9</v>
      </c>
      <c r="D606" s="16">
        <v>149928.49</v>
      </c>
      <c r="E606" s="16">
        <v>599101.65</v>
      </c>
      <c r="F606" s="13" t="s">
        <v>573</v>
      </c>
      <c r="G606" s="14" t="s">
        <v>190</v>
      </c>
      <c r="H606" s="14" t="s">
        <v>221</v>
      </c>
      <c r="I606" s="14"/>
      <c r="J606" s="14"/>
      <c r="K606" s="16"/>
      <c r="L606" s="54"/>
    </row>
    <row r="607" spans="1:12">
      <c r="A607" s="15">
        <v>42926</v>
      </c>
      <c r="B607" s="9" t="s">
        <v>215</v>
      </c>
      <c r="C607" s="16">
        <v>12600</v>
      </c>
      <c r="D607" s="16" t="s">
        <v>9</v>
      </c>
      <c r="E607" s="16">
        <v>449173.16</v>
      </c>
      <c r="F607" s="13"/>
      <c r="G607" s="14"/>
      <c r="H607" s="14"/>
      <c r="I607" s="14"/>
      <c r="J607" s="14"/>
      <c r="K607" s="16"/>
      <c r="L607" s="54"/>
    </row>
    <row r="608" spans="1:12">
      <c r="A608" s="15">
        <v>42926</v>
      </c>
      <c r="B608" s="9" t="s">
        <v>216</v>
      </c>
      <c r="C608" s="16">
        <v>44862.76</v>
      </c>
      <c r="D608" s="16" t="s">
        <v>9</v>
      </c>
      <c r="E608" s="16">
        <v>461773.16</v>
      </c>
      <c r="F608" s="13"/>
      <c r="G608" s="14"/>
      <c r="H608" s="14"/>
      <c r="I608" s="14"/>
      <c r="J608" s="14"/>
      <c r="K608" s="16"/>
      <c r="L608" s="54"/>
    </row>
    <row r="609" spans="1:12">
      <c r="A609" s="15">
        <v>42926</v>
      </c>
      <c r="B609" s="9" t="s">
        <v>217</v>
      </c>
      <c r="C609" s="16">
        <v>3008.45</v>
      </c>
      <c r="D609" s="16" t="s">
        <v>9</v>
      </c>
      <c r="E609" s="16">
        <v>506635.92</v>
      </c>
      <c r="F609" s="13"/>
      <c r="G609" s="14"/>
      <c r="H609" s="14"/>
      <c r="I609" s="14"/>
      <c r="J609" s="14"/>
      <c r="K609" s="16"/>
      <c r="L609" s="54"/>
    </row>
    <row r="610" spans="1:12">
      <c r="A610" s="15">
        <v>42926</v>
      </c>
      <c r="B610" s="9" t="s">
        <v>218</v>
      </c>
      <c r="C610" s="16">
        <v>5651.32</v>
      </c>
      <c r="D610" s="16" t="s">
        <v>9</v>
      </c>
      <c r="E610" s="16">
        <v>509644.37</v>
      </c>
      <c r="F610" s="13"/>
      <c r="G610" s="14"/>
      <c r="H610" s="14"/>
      <c r="I610" s="14"/>
      <c r="J610" s="14"/>
      <c r="K610" s="16"/>
      <c r="L610" s="54"/>
    </row>
    <row r="611" spans="1:12">
      <c r="A611" s="15">
        <v>42926</v>
      </c>
      <c r="B611" s="9" t="s">
        <v>219</v>
      </c>
      <c r="C611" s="16">
        <v>3346.44</v>
      </c>
      <c r="D611" s="16" t="s">
        <v>9</v>
      </c>
      <c r="E611" s="16">
        <v>515295.69</v>
      </c>
      <c r="F611" s="13"/>
      <c r="G611" s="14"/>
      <c r="H611" s="14"/>
      <c r="I611" s="14"/>
      <c r="J611" s="14"/>
      <c r="K611" s="16"/>
      <c r="L611" s="54"/>
    </row>
    <row r="612" spans="1:12">
      <c r="A612" s="15">
        <v>42926</v>
      </c>
      <c r="B612" s="9" t="s">
        <v>224</v>
      </c>
      <c r="C612" s="16">
        <v>6457.61</v>
      </c>
      <c r="D612" s="16" t="s">
        <v>9</v>
      </c>
      <c r="E612" s="16">
        <v>518642.13</v>
      </c>
      <c r="F612" s="13"/>
      <c r="G612" s="14"/>
      <c r="H612" s="14"/>
      <c r="I612" s="14"/>
      <c r="J612" s="14"/>
      <c r="K612" s="16"/>
      <c r="L612" s="54"/>
    </row>
    <row r="613" spans="1:12">
      <c r="A613" s="15">
        <v>42926</v>
      </c>
      <c r="B613" s="9" t="s">
        <v>225</v>
      </c>
      <c r="C613" s="16">
        <v>165000</v>
      </c>
      <c r="D613" s="16" t="s">
        <v>9</v>
      </c>
      <c r="E613" s="16">
        <v>525099.74</v>
      </c>
      <c r="F613" s="13"/>
      <c r="G613" s="14"/>
      <c r="H613" s="14"/>
      <c r="I613" s="14"/>
      <c r="J613" s="14"/>
      <c r="K613" s="16"/>
      <c r="L613" s="54"/>
    </row>
    <row r="614" spans="1:12">
      <c r="A614" s="15">
        <v>42926</v>
      </c>
      <c r="B614" s="9" t="s">
        <v>226</v>
      </c>
      <c r="C614" s="16">
        <v>155000</v>
      </c>
      <c r="D614" s="16" t="s">
        <v>9</v>
      </c>
      <c r="E614" s="16">
        <v>690099.74</v>
      </c>
      <c r="F614" s="13"/>
      <c r="G614" s="14"/>
      <c r="H614" s="14"/>
      <c r="I614" s="14"/>
      <c r="J614" s="14"/>
      <c r="K614" s="16"/>
      <c r="L614" s="54"/>
    </row>
    <row r="615" spans="1:12">
      <c r="A615" s="15">
        <v>42926</v>
      </c>
      <c r="B615" s="9" t="s">
        <v>220</v>
      </c>
      <c r="C615" s="16" t="s">
        <v>9</v>
      </c>
      <c r="D615" s="16">
        <v>486378.11</v>
      </c>
      <c r="E615" s="16">
        <v>845099.74</v>
      </c>
      <c r="F615" s="13" t="s">
        <v>574</v>
      </c>
      <c r="G615" s="14"/>
      <c r="H615" s="14"/>
      <c r="I615" s="14"/>
      <c r="J615" s="14"/>
      <c r="K615" s="16"/>
      <c r="L615" s="54"/>
    </row>
    <row r="616" spans="1:12">
      <c r="A616" s="15">
        <v>42926</v>
      </c>
      <c r="B616" s="9" t="s">
        <v>209</v>
      </c>
      <c r="C616" s="16" t="s">
        <v>9</v>
      </c>
      <c r="D616" s="16">
        <v>27615.8</v>
      </c>
      <c r="E616" s="16">
        <v>358721.63</v>
      </c>
      <c r="F616" s="13" t="s">
        <v>453</v>
      </c>
      <c r="G616" s="14"/>
      <c r="H616" s="14"/>
      <c r="I616" s="14"/>
      <c r="J616" s="14"/>
      <c r="K616" s="16"/>
      <c r="L616" s="54"/>
    </row>
    <row r="617" spans="1:12">
      <c r="A617" s="15">
        <v>42926</v>
      </c>
      <c r="B617" s="9" t="s">
        <v>210</v>
      </c>
      <c r="C617" s="16" t="s">
        <v>9</v>
      </c>
      <c r="D617" s="16">
        <v>9666.01</v>
      </c>
      <c r="E617" s="16">
        <v>331105.83</v>
      </c>
      <c r="F617" s="13" t="s">
        <v>423</v>
      </c>
      <c r="G617" s="14"/>
      <c r="H617" s="14"/>
      <c r="I617" s="14"/>
      <c r="J617" s="14"/>
      <c r="K617" s="16"/>
      <c r="L617" s="54"/>
    </row>
    <row r="618" spans="1:12">
      <c r="A618" s="15">
        <v>42926</v>
      </c>
      <c r="B618" s="9" t="s">
        <v>211</v>
      </c>
      <c r="C618" s="16" t="s">
        <v>9</v>
      </c>
      <c r="D618" s="16">
        <v>21142.06</v>
      </c>
      <c r="E618" s="16">
        <v>321439.82</v>
      </c>
      <c r="F618" s="13" t="s">
        <v>407</v>
      </c>
      <c r="G618" s="14"/>
      <c r="H618" s="14"/>
      <c r="I618" s="14"/>
      <c r="J618" s="14"/>
      <c r="K618" s="16"/>
      <c r="L618" s="54"/>
    </row>
    <row r="619" spans="1:12">
      <c r="A619" s="15">
        <v>42926</v>
      </c>
      <c r="B619" s="9" t="s">
        <v>212</v>
      </c>
      <c r="C619" s="16" t="s">
        <v>9</v>
      </c>
      <c r="D619" s="16">
        <v>80000</v>
      </c>
      <c r="E619" s="16">
        <v>300297.76</v>
      </c>
      <c r="F619" s="13" t="s">
        <v>585</v>
      </c>
      <c r="G619" s="14"/>
      <c r="H619" s="14" t="s">
        <v>213</v>
      </c>
      <c r="I619" s="14"/>
      <c r="J619" s="14"/>
      <c r="K619" s="16"/>
      <c r="L619" s="54"/>
    </row>
    <row r="620" spans="1:12">
      <c r="A620" s="15">
        <v>42926</v>
      </c>
      <c r="B620" s="23" t="s">
        <v>199</v>
      </c>
      <c r="C620" s="16">
        <v>5000</v>
      </c>
      <c r="D620" s="16" t="s">
        <v>9</v>
      </c>
      <c r="E620" s="16">
        <v>220297.76</v>
      </c>
      <c r="F620" s="13" t="s">
        <v>295</v>
      </c>
      <c r="G620" s="14"/>
      <c r="H620" s="14"/>
      <c r="I620" s="14"/>
      <c r="J620" s="14"/>
      <c r="K620" s="16"/>
      <c r="L620" s="54"/>
    </row>
    <row r="621" spans="1:12">
      <c r="A621" s="17">
        <v>42926</v>
      </c>
      <c r="B621" s="21" t="s">
        <v>11</v>
      </c>
      <c r="C621" s="18">
        <v>15.79</v>
      </c>
      <c r="D621" s="18" t="s">
        <v>9</v>
      </c>
      <c r="E621" s="18">
        <v>225297.76</v>
      </c>
      <c r="F621" s="13"/>
      <c r="G621" s="14"/>
      <c r="H621" s="14"/>
      <c r="I621" s="14"/>
      <c r="J621" s="14"/>
      <c r="K621" s="16"/>
      <c r="L621" s="54"/>
    </row>
    <row r="622" spans="1:12">
      <c r="A622" s="17">
        <v>42926</v>
      </c>
      <c r="B622" s="20" t="s">
        <v>12</v>
      </c>
      <c r="C622" s="18">
        <v>98.71</v>
      </c>
      <c r="D622" s="18" t="s">
        <v>9</v>
      </c>
      <c r="E622" s="18">
        <v>225313.55</v>
      </c>
      <c r="F622" s="13"/>
      <c r="G622" s="53">
        <v>62838.29</v>
      </c>
      <c r="H622" s="14"/>
      <c r="I622" s="14"/>
      <c r="J622" s="14"/>
      <c r="K622" s="16"/>
      <c r="L622" s="54"/>
    </row>
    <row r="623" spans="1:12">
      <c r="A623" s="15">
        <v>42926</v>
      </c>
      <c r="B623" s="9" t="s">
        <v>13</v>
      </c>
      <c r="C623" s="16" t="s">
        <v>9</v>
      </c>
      <c r="D623" s="16">
        <v>10747.76</v>
      </c>
      <c r="E623" s="16">
        <v>225412.26</v>
      </c>
      <c r="F623" s="13" t="s">
        <v>298</v>
      </c>
      <c r="G623" s="53">
        <v>5038.75</v>
      </c>
      <c r="H623" s="53"/>
      <c r="I623" s="14"/>
      <c r="J623" s="14"/>
      <c r="K623" s="16"/>
      <c r="L623" s="54"/>
    </row>
    <row r="624" spans="1:12">
      <c r="A624" s="17">
        <v>42926</v>
      </c>
      <c r="B624" s="21" t="s">
        <v>14</v>
      </c>
      <c r="C624" s="18">
        <v>217.54</v>
      </c>
      <c r="D624" s="18" t="s">
        <v>9</v>
      </c>
      <c r="E624" s="18">
        <v>214664.5</v>
      </c>
      <c r="F624" s="13"/>
      <c r="G624" s="53"/>
      <c r="H624" s="53"/>
      <c r="I624" s="14"/>
      <c r="J624" s="14"/>
      <c r="K624" s="16"/>
      <c r="L624" s="54"/>
    </row>
    <row r="625" spans="1:12">
      <c r="A625" s="17">
        <v>42926</v>
      </c>
      <c r="B625" s="20" t="s">
        <v>15</v>
      </c>
      <c r="C625" s="18">
        <v>1359.63</v>
      </c>
      <c r="D625" s="18" t="s">
        <v>9</v>
      </c>
      <c r="E625" s="18">
        <v>214882.04</v>
      </c>
      <c r="F625" s="13"/>
      <c r="G625" s="53"/>
      <c r="H625" s="53"/>
      <c r="I625" s="14"/>
      <c r="J625" s="14"/>
      <c r="K625" s="16"/>
      <c r="L625" s="54"/>
    </row>
    <row r="626" spans="1:12">
      <c r="A626" s="15">
        <v>42926</v>
      </c>
      <c r="B626" s="9" t="s">
        <v>16</v>
      </c>
      <c r="C626" s="16" t="s">
        <v>9</v>
      </c>
      <c r="D626" s="16">
        <v>57129.279999999999</v>
      </c>
      <c r="E626" s="16">
        <v>216241.67</v>
      </c>
      <c r="F626" s="13" t="s">
        <v>298</v>
      </c>
      <c r="G626" s="53"/>
      <c r="H626" s="53"/>
      <c r="I626" s="14"/>
      <c r="J626" s="14"/>
      <c r="K626" s="16"/>
      <c r="L626" s="54"/>
    </row>
    <row r="627" spans="1:12">
      <c r="A627" s="17">
        <v>42926</v>
      </c>
      <c r="B627" s="21" t="s">
        <v>11</v>
      </c>
      <c r="C627" s="18">
        <v>26.68</v>
      </c>
      <c r="D627" s="18" t="s">
        <v>9</v>
      </c>
      <c r="E627" s="18">
        <v>159112.39000000001</v>
      </c>
      <c r="F627" s="13"/>
      <c r="G627" s="53"/>
      <c r="H627" s="53"/>
      <c r="I627" s="14"/>
      <c r="J627" s="14"/>
      <c r="K627" s="16"/>
      <c r="L627" s="54"/>
    </row>
    <row r="628" spans="1:12">
      <c r="A628" s="17">
        <v>42926</v>
      </c>
      <c r="B628" s="20" t="s">
        <v>12</v>
      </c>
      <c r="C628" s="18">
        <v>166.76</v>
      </c>
      <c r="D628" s="18" t="s">
        <v>9</v>
      </c>
      <c r="E628" s="18">
        <v>159139.07</v>
      </c>
      <c r="F628" s="13"/>
      <c r="G628" s="53"/>
      <c r="H628" s="14"/>
      <c r="I628" s="14"/>
      <c r="J628" s="14"/>
      <c r="K628" s="16"/>
      <c r="L628" s="54"/>
    </row>
    <row r="629" spans="1:12">
      <c r="A629" s="15">
        <v>42926</v>
      </c>
      <c r="B629" s="9" t="s">
        <v>13</v>
      </c>
      <c r="C629" s="16" t="s">
        <v>9</v>
      </c>
      <c r="D629" s="16">
        <v>22464.74</v>
      </c>
      <c r="E629" s="16">
        <v>159305.82999999999</v>
      </c>
      <c r="F629" s="13" t="s">
        <v>299</v>
      </c>
      <c r="G629" s="14"/>
      <c r="H629" s="14"/>
      <c r="I629" s="14"/>
      <c r="J629" s="14"/>
      <c r="K629" s="16"/>
      <c r="L629" s="54"/>
    </row>
    <row r="630" spans="1:12">
      <c r="A630" s="17">
        <v>42926</v>
      </c>
      <c r="B630" s="21" t="s">
        <v>14</v>
      </c>
      <c r="C630" s="18">
        <v>162.16999999999999</v>
      </c>
      <c r="D630" s="18" t="s">
        <v>9</v>
      </c>
      <c r="E630" s="18">
        <v>136841.09</v>
      </c>
      <c r="F630" s="13"/>
      <c r="G630" s="14"/>
      <c r="H630" s="14"/>
      <c r="I630" s="14"/>
      <c r="J630" s="14"/>
      <c r="K630" s="16"/>
      <c r="L630" s="54"/>
    </row>
    <row r="631" spans="1:12">
      <c r="A631" s="17">
        <v>42926</v>
      </c>
      <c r="B631" s="20" t="s">
        <v>15</v>
      </c>
      <c r="C631" s="18">
        <v>1013.59</v>
      </c>
      <c r="D631" s="18" t="s">
        <v>9</v>
      </c>
      <c r="E631" s="18">
        <v>137003.26</v>
      </c>
      <c r="F631" s="13"/>
      <c r="G631" s="14"/>
      <c r="H631" s="14"/>
      <c r="I631" s="14"/>
      <c r="J631" s="14"/>
      <c r="K631" s="16"/>
      <c r="L631" s="54"/>
    </row>
    <row r="632" spans="1:12">
      <c r="A632" s="15">
        <v>42926</v>
      </c>
      <c r="B632" s="9" t="s">
        <v>16</v>
      </c>
      <c r="C632" s="16" t="s">
        <v>9</v>
      </c>
      <c r="D632" s="16">
        <v>42590.720000000001</v>
      </c>
      <c r="E632" s="16">
        <v>138016.85</v>
      </c>
      <c r="F632" s="13" t="s">
        <v>299</v>
      </c>
      <c r="G632" s="14"/>
      <c r="H632" s="14"/>
      <c r="I632" s="14"/>
      <c r="J632" s="14"/>
      <c r="K632" s="16"/>
      <c r="L632" s="54"/>
    </row>
    <row r="633" spans="1:12">
      <c r="A633" s="15">
        <v>42925</v>
      </c>
      <c r="B633" s="9" t="s">
        <v>200</v>
      </c>
      <c r="C633" s="16" t="s">
        <v>9</v>
      </c>
      <c r="D633" s="16">
        <v>20000</v>
      </c>
      <c r="E633" s="16">
        <v>95426.13</v>
      </c>
      <c r="F633" s="13" t="s">
        <v>583</v>
      </c>
      <c r="G633" s="14" t="s">
        <v>222</v>
      </c>
      <c r="H633" s="14"/>
      <c r="I633" s="14"/>
      <c r="J633" s="14"/>
      <c r="K633" s="16"/>
      <c r="L633" s="54"/>
    </row>
    <row r="634" spans="1:12">
      <c r="A634" s="15">
        <v>42924</v>
      </c>
      <c r="B634" s="9" t="s">
        <v>201</v>
      </c>
      <c r="C634" s="16" t="s">
        <v>9</v>
      </c>
      <c r="D634" s="16">
        <v>1000</v>
      </c>
      <c r="E634" s="16">
        <v>75426.13</v>
      </c>
      <c r="F634" s="13" t="s">
        <v>610</v>
      </c>
      <c r="G634" s="14" t="s">
        <v>308</v>
      </c>
      <c r="H634" s="14"/>
      <c r="I634" s="14"/>
      <c r="J634" s="14" t="s">
        <v>260</v>
      </c>
      <c r="K634" s="16"/>
      <c r="L634" s="54"/>
    </row>
    <row r="635" spans="1:12">
      <c r="A635" s="15">
        <v>42924</v>
      </c>
      <c r="B635" s="23" t="s">
        <v>202</v>
      </c>
      <c r="C635" s="16">
        <v>5000</v>
      </c>
      <c r="D635" s="16" t="s">
        <v>9</v>
      </c>
      <c r="E635" s="16">
        <v>74426.13</v>
      </c>
      <c r="F635" s="13" t="s">
        <v>295</v>
      </c>
      <c r="G635" s="14"/>
      <c r="H635" s="14"/>
      <c r="I635" s="14"/>
      <c r="J635" s="14"/>
      <c r="K635" s="16"/>
      <c r="L635" s="54"/>
    </row>
    <row r="636" spans="1:12">
      <c r="A636" s="15">
        <v>42924</v>
      </c>
      <c r="B636" s="9" t="s">
        <v>132</v>
      </c>
      <c r="C636" s="16" t="s">
        <v>9</v>
      </c>
      <c r="D636" s="16">
        <v>1579.01</v>
      </c>
      <c r="E636" s="16">
        <v>79426.13</v>
      </c>
      <c r="F636" s="13" t="s">
        <v>427</v>
      </c>
      <c r="G636" s="14"/>
      <c r="H636" s="14"/>
      <c r="I636" s="14"/>
      <c r="J636" s="14"/>
      <c r="K636" s="16"/>
      <c r="L636" s="54"/>
    </row>
    <row r="637" spans="1:12">
      <c r="A637" s="15">
        <v>42924</v>
      </c>
      <c r="B637" s="9" t="s">
        <v>203</v>
      </c>
      <c r="C637" s="16">
        <v>5000</v>
      </c>
      <c r="D637" s="16" t="s">
        <v>9</v>
      </c>
      <c r="E637" s="16">
        <v>77847.12</v>
      </c>
      <c r="F637" s="13"/>
      <c r="G637" s="14"/>
      <c r="H637" s="14"/>
      <c r="I637" s="14"/>
      <c r="J637" s="14"/>
      <c r="K637" s="16"/>
      <c r="L637" s="54"/>
    </row>
    <row r="638" spans="1:12">
      <c r="A638" s="15">
        <v>42924</v>
      </c>
      <c r="B638" s="9" t="s">
        <v>204</v>
      </c>
      <c r="C638" s="16">
        <v>64952.85</v>
      </c>
      <c r="D638" s="16" t="s">
        <v>9</v>
      </c>
      <c r="E638" s="16">
        <v>82847.12</v>
      </c>
      <c r="F638" s="13"/>
      <c r="G638" s="14"/>
      <c r="H638" s="14"/>
      <c r="I638" s="14"/>
      <c r="J638" s="14"/>
      <c r="K638" s="16"/>
      <c r="L638" s="54"/>
    </row>
    <row r="639" spans="1:12">
      <c r="A639" s="15">
        <v>42924</v>
      </c>
      <c r="B639" s="9" t="s">
        <v>205</v>
      </c>
      <c r="C639" s="16" t="s">
        <v>9</v>
      </c>
      <c r="D639" s="16">
        <v>4465</v>
      </c>
      <c r="E639" s="16">
        <v>147799.97</v>
      </c>
      <c r="F639" s="13" t="s">
        <v>571</v>
      </c>
      <c r="G639" s="14" t="s">
        <v>469</v>
      </c>
      <c r="H639" s="14"/>
      <c r="I639" s="14"/>
      <c r="J639" s="14"/>
      <c r="K639" s="16"/>
      <c r="L639" s="54"/>
    </row>
    <row r="640" spans="1:12">
      <c r="A640" s="15">
        <v>42923</v>
      </c>
      <c r="B640" s="9" t="s">
        <v>206</v>
      </c>
      <c r="C640" s="16" t="s">
        <v>9</v>
      </c>
      <c r="D640" s="16">
        <v>1970</v>
      </c>
      <c r="E640" s="16">
        <v>143334.97</v>
      </c>
      <c r="F640" s="13" t="s">
        <v>582</v>
      </c>
      <c r="G640" s="14" t="s">
        <v>160</v>
      </c>
      <c r="H640" s="14" t="s">
        <v>243</v>
      </c>
      <c r="I640" s="14"/>
      <c r="J640" s="14"/>
      <c r="K640" s="16"/>
      <c r="L640" s="54"/>
    </row>
    <row r="641" spans="1:12">
      <c r="A641" s="15">
        <v>42923</v>
      </c>
      <c r="B641" s="22" t="s">
        <v>196</v>
      </c>
      <c r="C641" s="16" t="s">
        <v>9</v>
      </c>
      <c r="D641" s="16">
        <v>41545.910000000003</v>
      </c>
      <c r="E641" s="16">
        <v>141364.97</v>
      </c>
      <c r="F641" s="13" t="s">
        <v>428</v>
      </c>
      <c r="G641" s="14" t="s">
        <v>459</v>
      </c>
      <c r="H641" s="14"/>
      <c r="I641" s="14"/>
      <c r="J641" s="14"/>
      <c r="K641" s="16"/>
      <c r="L641" s="54"/>
    </row>
    <row r="642" spans="1:12">
      <c r="A642" s="15">
        <v>42923</v>
      </c>
      <c r="B642" s="9" t="s">
        <v>197</v>
      </c>
      <c r="C642" s="16" t="s">
        <v>9</v>
      </c>
      <c r="D642" s="16">
        <v>1519</v>
      </c>
      <c r="E642" s="16">
        <v>99819.06</v>
      </c>
      <c r="F642" s="13" t="s">
        <v>577</v>
      </c>
      <c r="G642" s="14" t="s">
        <v>160</v>
      </c>
      <c r="H642" s="14" t="s">
        <v>244</v>
      </c>
      <c r="I642" s="14"/>
      <c r="J642" s="14"/>
      <c r="K642" s="16"/>
      <c r="L642" s="54"/>
    </row>
    <row r="643" spans="1:12">
      <c r="A643" s="15">
        <v>42923</v>
      </c>
      <c r="B643" s="9" t="s">
        <v>227</v>
      </c>
      <c r="C643" s="16">
        <v>454127.66</v>
      </c>
      <c r="D643" s="16" t="s">
        <v>9</v>
      </c>
      <c r="E643" s="16">
        <v>98300.06</v>
      </c>
      <c r="F643" s="13"/>
      <c r="G643" s="14"/>
      <c r="H643" s="14"/>
      <c r="I643" s="14"/>
      <c r="J643" s="14"/>
      <c r="K643" s="16"/>
      <c r="L643" s="54"/>
    </row>
    <row r="644" spans="1:12">
      <c r="A644" s="15">
        <v>42923</v>
      </c>
      <c r="B644" s="9" t="s">
        <v>227</v>
      </c>
      <c r="C644" s="16">
        <v>168508.01</v>
      </c>
      <c r="D644" s="16" t="s">
        <v>9</v>
      </c>
      <c r="E644" s="16">
        <v>552427.72</v>
      </c>
      <c r="F644" s="13"/>
      <c r="G644" s="14"/>
      <c r="H644" s="14"/>
      <c r="I644" s="14"/>
      <c r="J644" s="14"/>
      <c r="K644" s="16"/>
      <c r="L644" s="54"/>
    </row>
    <row r="645" spans="1:12">
      <c r="A645" s="15">
        <v>42923</v>
      </c>
      <c r="B645" s="9" t="s">
        <v>191</v>
      </c>
      <c r="C645" s="16">
        <v>740129.95</v>
      </c>
      <c r="D645" s="16" t="s">
        <v>9</v>
      </c>
      <c r="E645" s="16">
        <v>720935.73</v>
      </c>
      <c r="F645" s="13"/>
      <c r="G645" s="14"/>
      <c r="H645" s="14"/>
      <c r="I645" s="14"/>
      <c r="J645" s="14"/>
      <c r="K645" s="16"/>
      <c r="L645" s="54"/>
    </row>
    <row r="646" spans="1:12">
      <c r="A646" s="15">
        <v>42923</v>
      </c>
      <c r="B646" s="9" t="s">
        <v>192</v>
      </c>
      <c r="C646" s="16">
        <v>7088.78</v>
      </c>
      <c r="D646" s="16" t="s">
        <v>9</v>
      </c>
      <c r="E646" s="16">
        <v>1461065.68</v>
      </c>
      <c r="F646" s="13"/>
      <c r="G646" s="14"/>
      <c r="H646" s="14"/>
      <c r="I646" s="14"/>
      <c r="J646" s="14"/>
      <c r="K646" s="16"/>
      <c r="L646" s="54"/>
    </row>
    <row r="647" spans="1:12">
      <c r="A647" s="15">
        <v>42923</v>
      </c>
      <c r="B647" s="9" t="s">
        <v>193</v>
      </c>
      <c r="C647" s="16">
        <v>9827.58</v>
      </c>
      <c r="D647" s="16" t="s">
        <v>9</v>
      </c>
      <c r="E647" s="16">
        <v>1468154.46</v>
      </c>
      <c r="F647" s="13"/>
      <c r="G647" s="14"/>
      <c r="H647" s="14"/>
      <c r="I647" s="14"/>
      <c r="J647" s="14"/>
      <c r="K647" s="16"/>
      <c r="L647" s="54"/>
    </row>
    <row r="648" spans="1:12">
      <c r="A648" s="15">
        <v>42923</v>
      </c>
      <c r="B648" s="9" t="s">
        <v>194</v>
      </c>
      <c r="C648" s="16">
        <v>11317.81</v>
      </c>
      <c r="D648" s="16" t="s">
        <v>9</v>
      </c>
      <c r="E648" s="16">
        <v>1477982.04</v>
      </c>
      <c r="F648" s="13"/>
      <c r="G648" s="14"/>
      <c r="H648" s="14"/>
      <c r="I648" s="14"/>
      <c r="J648" s="14"/>
      <c r="K648" s="16"/>
      <c r="L648" s="54"/>
    </row>
    <row r="649" spans="1:12">
      <c r="A649" s="15">
        <v>42923</v>
      </c>
      <c r="B649" s="9" t="s">
        <v>195</v>
      </c>
      <c r="C649" s="16" t="s">
        <v>9</v>
      </c>
      <c r="D649" s="16">
        <v>414774.65</v>
      </c>
      <c r="E649" s="16">
        <v>1489299.85</v>
      </c>
      <c r="F649" s="13"/>
      <c r="G649" s="14"/>
      <c r="H649" s="14"/>
      <c r="I649" s="14"/>
      <c r="J649" s="14"/>
      <c r="K649" s="16"/>
      <c r="L649" s="54"/>
    </row>
    <row r="650" spans="1:12">
      <c r="A650" s="15">
        <v>42923</v>
      </c>
      <c r="B650" s="9" t="s">
        <v>181</v>
      </c>
      <c r="C650" s="16" t="s">
        <v>9</v>
      </c>
      <c r="D650" s="16">
        <v>10400.39</v>
      </c>
      <c r="E650" s="16">
        <v>1074525.2</v>
      </c>
      <c r="F650" s="13" t="s">
        <v>575</v>
      </c>
      <c r="G650" s="14" t="s">
        <v>223</v>
      </c>
      <c r="H650" s="14"/>
      <c r="I650" s="14"/>
      <c r="J650" s="14"/>
      <c r="K650" s="16"/>
      <c r="L650" s="54"/>
    </row>
    <row r="651" spans="1:12">
      <c r="A651" s="15">
        <v>42923</v>
      </c>
      <c r="B651" s="9" t="s">
        <v>182</v>
      </c>
      <c r="C651" s="16" t="s">
        <v>9</v>
      </c>
      <c r="D651" s="16">
        <v>100000</v>
      </c>
      <c r="E651" s="16">
        <v>1064124.81</v>
      </c>
      <c r="F651" s="13" t="s">
        <v>429</v>
      </c>
      <c r="G651" s="14" t="s">
        <v>190</v>
      </c>
      <c r="H651" s="14"/>
      <c r="I651" s="14"/>
      <c r="J651" s="14"/>
      <c r="K651" s="16"/>
      <c r="L651" s="54"/>
    </row>
    <row r="652" spans="1:12">
      <c r="A652" s="15">
        <v>42923</v>
      </c>
      <c r="B652" s="9" t="s">
        <v>183</v>
      </c>
      <c r="C652" s="16" t="s">
        <v>9</v>
      </c>
      <c r="D652" s="16">
        <v>1</v>
      </c>
      <c r="E652" s="16">
        <v>964124.81</v>
      </c>
      <c r="F652" s="13"/>
      <c r="G652" s="14"/>
      <c r="H652" s="14"/>
      <c r="I652" s="14"/>
      <c r="J652" s="14"/>
      <c r="K652" s="16"/>
      <c r="L652" s="54"/>
    </row>
    <row r="653" spans="1:12">
      <c r="A653" s="15">
        <v>42923</v>
      </c>
      <c r="B653" s="9" t="s">
        <v>184</v>
      </c>
      <c r="C653" s="16" t="s">
        <v>9</v>
      </c>
      <c r="D653" s="16">
        <v>1169</v>
      </c>
      <c r="E653" s="16">
        <v>964123.81</v>
      </c>
      <c r="F653" s="13" t="s">
        <v>461</v>
      </c>
      <c r="G653" s="14" t="s">
        <v>189</v>
      </c>
      <c r="H653" s="14" t="s">
        <v>188</v>
      </c>
      <c r="I653" s="14"/>
      <c r="J653" s="14"/>
      <c r="K653" s="16"/>
      <c r="L653" s="54"/>
    </row>
    <row r="654" spans="1:12">
      <c r="A654" s="15">
        <v>42923</v>
      </c>
      <c r="B654" s="23" t="s">
        <v>185</v>
      </c>
      <c r="C654" s="16">
        <v>5000</v>
      </c>
      <c r="D654" s="16" t="s">
        <v>9</v>
      </c>
      <c r="E654" s="16">
        <v>962954.81</v>
      </c>
      <c r="F654" s="13" t="s">
        <v>295</v>
      </c>
      <c r="G654" s="14"/>
      <c r="H654" s="14"/>
      <c r="I654" s="14"/>
      <c r="J654" s="14"/>
      <c r="K654" s="16"/>
      <c r="L654" s="54"/>
    </row>
    <row r="655" spans="1:12">
      <c r="A655" s="15">
        <v>42923</v>
      </c>
      <c r="B655" s="9" t="s">
        <v>170</v>
      </c>
      <c r="C655" s="16" t="s">
        <v>9</v>
      </c>
      <c r="D655" s="16">
        <v>20000</v>
      </c>
      <c r="E655" s="16">
        <v>967954.81</v>
      </c>
      <c r="F655" s="13" t="s">
        <v>455</v>
      </c>
      <c r="G655" s="14"/>
      <c r="H655" s="14"/>
      <c r="I655" s="14"/>
      <c r="J655" s="14"/>
      <c r="K655" s="16"/>
      <c r="L655" s="54"/>
    </row>
    <row r="656" spans="1:12">
      <c r="A656" s="15">
        <v>42923</v>
      </c>
      <c r="B656" s="9" t="s">
        <v>171</v>
      </c>
      <c r="C656" s="16" t="s">
        <v>9</v>
      </c>
      <c r="D656" s="16">
        <v>96185.43</v>
      </c>
      <c r="E656" s="16">
        <v>947954.81</v>
      </c>
      <c r="F656" s="13" t="s">
        <v>454</v>
      </c>
      <c r="G656" s="14"/>
      <c r="H656" s="14"/>
      <c r="I656" s="14"/>
      <c r="J656" s="14"/>
      <c r="K656" s="16"/>
      <c r="L656" s="54"/>
    </row>
    <row r="657" spans="1:12">
      <c r="A657" s="15">
        <v>42923</v>
      </c>
      <c r="B657" s="9" t="s">
        <v>172</v>
      </c>
      <c r="C657" s="16" t="s">
        <v>9</v>
      </c>
      <c r="D657" s="16">
        <v>191853</v>
      </c>
      <c r="E657" s="16">
        <v>851769.38</v>
      </c>
      <c r="F657" s="13" t="s">
        <v>566</v>
      </c>
      <c r="G657" s="53"/>
      <c r="H657" s="14"/>
      <c r="I657" s="14"/>
      <c r="J657" s="14"/>
      <c r="K657" s="16"/>
      <c r="L657" s="54"/>
    </row>
    <row r="658" spans="1:12">
      <c r="A658" s="15">
        <v>42923</v>
      </c>
      <c r="B658" s="9" t="s">
        <v>173</v>
      </c>
      <c r="C658" s="16" t="s">
        <v>9</v>
      </c>
      <c r="D658" s="16">
        <v>46778.68</v>
      </c>
      <c r="E658" s="16">
        <v>659916.38</v>
      </c>
      <c r="F658" s="13" t="s">
        <v>566</v>
      </c>
      <c r="G658" s="53"/>
      <c r="H658" s="14"/>
      <c r="I658" s="14"/>
      <c r="J658" s="14"/>
      <c r="K658" s="16"/>
      <c r="L658" s="54"/>
    </row>
    <row r="659" spans="1:12">
      <c r="A659" s="17">
        <v>42923</v>
      </c>
      <c r="B659" s="21" t="s">
        <v>11</v>
      </c>
      <c r="C659" s="18">
        <v>37.35</v>
      </c>
      <c r="D659" s="18" t="s">
        <v>9</v>
      </c>
      <c r="E659" s="18">
        <v>613137.69999999995</v>
      </c>
      <c r="F659" s="13"/>
      <c r="G659" s="53"/>
      <c r="H659" s="14"/>
      <c r="I659" s="14"/>
      <c r="J659" s="14"/>
      <c r="K659" s="16"/>
      <c r="L659" s="54"/>
    </row>
    <row r="660" spans="1:12">
      <c r="A660" s="17">
        <v>42923</v>
      </c>
      <c r="B660" s="20" t="s">
        <v>12</v>
      </c>
      <c r="C660" s="18">
        <v>233.42</v>
      </c>
      <c r="D660" s="18" t="s">
        <v>9</v>
      </c>
      <c r="E660" s="18">
        <v>613175.05000000005</v>
      </c>
      <c r="F660" s="13"/>
      <c r="G660" s="53"/>
      <c r="H660" s="14"/>
      <c r="I660" s="14"/>
      <c r="J660" s="14"/>
      <c r="K660" s="16"/>
      <c r="L660" s="54"/>
    </row>
    <row r="661" spans="1:12">
      <c r="A661" s="15">
        <v>42923</v>
      </c>
      <c r="B661" s="9" t="s">
        <v>13</v>
      </c>
      <c r="C661" s="16" t="s">
        <v>9</v>
      </c>
      <c r="D661" s="16">
        <v>27697.91</v>
      </c>
      <c r="E661" s="16">
        <v>613408.47</v>
      </c>
      <c r="F661" s="13" t="s">
        <v>294</v>
      </c>
      <c r="G661" s="53"/>
      <c r="H661" s="14"/>
      <c r="I661" s="14"/>
      <c r="J661" s="14"/>
      <c r="K661" s="16"/>
      <c r="L661" s="54"/>
    </row>
    <row r="662" spans="1:12">
      <c r="A662" s="17">
        <v>42923</v>
      </c>
      <c r="B662" s="21" t="s">
        <v>14</v>
      </c>
      <c r="C662" s="18">
        <v>83.93</v>
      </c>
      <c r="D662" s="18" t="s">
        <v>9</v>
      </c>
      <c r="E662" s="18">
        <v>585710.56000000006</v>
      </c>
      <c r="F662" s="13"/>
      <c r="G662" s="14"/>
      <c r="H662" s="14"/>
      <c r="I662" s="14"/>
      <c r="J662" s="14"/>
      <c r="K662" s="16"/>
      <c r="L662" s="54"/>
    </row>
    <row r="663" spans="1:12">
      <c r="A663" s="17">
        <v>42923</v>
      </c>
      <c r="B663" s="20" t="s">
        <v>15</v>
      </c>
      <c r="C663" s="18">
        <v>524.55999999999995</v>
      </c>
      <c r="D663" s="18" t="s">
        <v>9</v>
      </c>
      <c r="E663" s="18">
        <v>585794.49</v>
      </c>
      <c r="F663" s="13"/>
      <c r="G663" s="14"/>
      <c r="H663" s="14"/>
      <c r="I663" s="14"/>
      <c r="J663" s="14"/>
      <c r="K663" s="16"/>
      <c r="L663" s="54"/>
    </row>
    <row r="664" spans="1:12">
      <c r="A664" s="15">
        <v>42923</v>
      </c>
      <c r="B664" s="9" t="s">
        <v>16</v>
      </c>
      <c r="C664" s="16" t="s">
        <v>9</v>
      </c>
      <c r="D664" s="16">
        <v>22041.85</v>
      </c>
      <c r="E664" s="16">
        <v>586319.05000000005</v>
      </c>
      <c r="F664" s="13" t="s">
        <v>294</v>
      </c>
      <c r="G664" s="14"/>
      <c r="H664" s="14"/>
      <c r="I664" s="14"/>
      <c r="J664" s="14"/>
      <c r="K664" s="16"/>
      <c r="L664" s="54"/>
    </row>
    <row r="665" spans="1:12">
      <c r="A665" s="15">
        <v>42922</v>
      </c>
      <c r="B665" s="9" t="s">
        <v>174</v>
      </c>
      <c r="C665" s="16" t="s">
        <v>9</v>
      </c>
      <c r="D665" s="16">
        <v>1539</v>
      </c>
      <c r="E665" s="16">
        <v>564277.19999999995</v>
      </c>
      <c r="F665" s="13" t="s">
        <v>570</v>
      </c>
      <c r="G665" s="14" t="s">
        <v>180</v>
      </c>
      <c r="H665" s="14" t="s">
        <v>179</v>
      </c>
      <c r="I665" s="14"/>
      <c r="J665" s="14"/>
      <c r="K665" s="16"/>
      <c r="L665" s="54"/>
    </row>
    <row r="666" spans="1:12">
      <c r="A666" s="15">
        <v>42922</v>
      </c>
      <c r="B666" s="9" t="s">
        <v>175</v>
      </c>
      <c r="C666" s="16">
        <v>4695.3100000000004</v>
      </c>
      <c r="D666" s="16" t="s">
        <v>9</v>
      </c>
      <c r="E666" s="16">
        <v>562738.19999999995</v>
      </c>
      <c r="F666" s="13"/>
      <c r="G666" s="14"/>
      <c r="H666" s="14"/>
      <c r="I666" s="14"/>
      <c r="J666" s="14"/>
      <c r="K666" s="16"/>
      <c r="L666" s="54"/>
    </row>
    <row r="667" spans="1:12">
      <c r="A667" s="15">
        <v>42922</v>
      </c>
      <c r="B667" s="9" t="s">
        <v>176</v>
      </c>
      <c r="C667" s="16">
        <v>9205.0300000000007</v>
      </c>
      <c r="D667" s="16" t="s">
        <v>9</v>
      </c>
      <c r="E667" s="16">
        <v>567433.51</v>
      </c>
      <c r="F667" s="13"/>
      <c r="G667" s="14"/>
      <c r="H667" s="14"/>
      <c r="I667" s="14"/>
      <c r="J667" s="14"/>
      <c r="K667" s="16"/>
      <c r="L667" s="54"/>
    </row>
    <row r="668" spans="1:12">
      <c r="A668" s="15">
        <v>42922</v>
      </c>
      <c r="B668" s="9" t="s">
        <v>153</v>
      </c>
      <c r="C668" s="16" t="s">
        <v>9</v>
      </c>
      <c r="D668" s="16">
        <v>1169</v>
      </c>
      <c r="E668" s="16">
        <v>576638.54</v>
      </c>
      <c r="F668" s="13" t="s">
        <v>424</v>
      </c>
      <c r="G668" s="14"/>
      <c r="H668" s="14" t="s">
        <v>163</v>
      </c>
      <c r="I668" s="14"/>
      <c r="J668" s="14"/>
      <c r="K668" s="16"/>
      <c r="L668" s="54"/>
    </row>
    <row r="669" spans="1:12">
      <c r="A669" s="15">
        <v>42922</v>
      </c>
      <c r="B669" s="9" t="s">
        <v>154</v>
      </c>
      <c r="C669" s="16" t="s">
        <v>9</v>
      </c>
      <c r="D669" s="16">
        <v>140000</v>
      </c>
      <c r="E669" s="16">
        <v>575469.54</v>
      </c>
      <c r="F669" s="13" t="s">
        <v>413</v>
      </c>
      <c r="G669" s="14" t="s">
        <v>166</v>
      </c>
      <c r="H669" s="14" t="s">
        <v>165</v>
      </c>
      <c r="I669" s="14"/>
      <c r="J669" s="14"/>
      <c r="K669" s="16"/>
      <c r="L669" s="54"/>
    </row>
    <row r="670" spans="1:12">
      <c r="A670" s="15">
        <v>42922</v>
      </c>
      <c r="B670" s="9" t="s">
        <v>155</v>
      </c>
      <c r="C670" s="16" t="s">
        <v>9</v>
      </c>
      <c r="D670" s="16">
        <v>191.86</v>
      </c>
      <c r="E670" s="16">
        <v>435469.54</v>
      </c>
      <c r="F670" s="13" t="s">
        <v>414</v>
      </c>
      <c r="G670" s="14" t="s">
        <v>164</v>
      </c>
      <c r="H670" s="14"/>
      <c r="I670" s="14"/>
      <c r="J670" s="14"/>
      <c r="K670" s="16"/>
      <c r="L670" s="54"/>
    </row>
    <row r="671" spans="1:12">
      <c r="A671" s="15">
        <v>42922</v>
      </c>
      <c r="B671" s="9" t="s">
        <v>156</v>
      </c>
      <c r="C671" s="16" t="s">
        <v>9</v>
      </c>
      <c r="D671" s="16">
        <v>7005</v>
      </c>
      <c r="E671" s="16">
        <v>435277.68</v>
      </c>
      <c r="F671" s="13" t="s">
        <v>460</v>
      </c>
      <c r="G671" s="14" t="s">
        <v>177</v>
      </c>
      <c r="H671" s="14" t="s">
        <v>178</v>
      </c>
      <c r="I671" s="14"/>
      <c r="J671" s="14"/>
      <c r="K671" s="16"/>
      <c r="L671" s="54"/>
    </row>
    <row r="672" spans="1:12">
      <c r="A672" s="15">
        <v>42922</v>
      </c>
      <c r="B672" s="22" t="s">
        <v>157</v>
      </c>
      <c r="C672" s="16" t="s">
        <v>9</v>
      </c>
      <c r="D672" s="16">
        <v>96575.26</v>
      </c>
      <c r="E672" s="16">
        <v>428272.68</v>
      </c>
      <c r="F672" s="13" t="s">
        <v>167</v>
      </c>
      <c r="G672" s="52" t="s">
        <v>169</v>
      </c>
      <c r="H672" s="14"/>
      <c r="I672" s="14"/>
      <c r="J672" s="14"/>
      <c r="K672" s="16">
        <v>96582.69</v>
      </c>
      <c r="L672" s="54">
        <f>+D672-K672</f>
        <v>-7.430000000007567</v>
      </c>
    </row>
    <row r="673" spans="1:12">
      <c r="A673" s="15">
        <v>42922</v>
      </c>
      <c r="B673" s="22" t="s">
        <v>158</v>
      </c>
      <c r="C673" s="16" t="s">
        <v>9</v>
      </c>
      <c r="D673" s="16">
        <v>11783.86</v>
      </c>
      <c r="E673" s="16">
        <v>331697.42</v>
      </c>
      <c r="F673" s="13" t="s">
        <v>168</v>
      </c>
      <c r="G673" s="52" t="s">
        <v>169</v>
      </c>
      <c r="H673" s="14"/>
      <c r="I673" s="14"/>
      <c r="J673" s="14"/>
      <c r="K673" s="16">
        <v>10304.59</v>
      </c>
      <c r="L673" s="54">
        <f>+D673-K673</f>
        <v>1479.2700000000004</v>
      </c>
    </row>
    <row r="674" spans="1:12">
      <c r="A674" s="15">
        <v>42922</v>
      </c>
      <c r="B674" s="9" t="s">
        <v>139</v>
      </c>
      <c r="C674" s="16" t="s">
        <v>9</v>
      </c>
      <c r="D674" s="16">
        <v>2040</v>
      </c>
      <c r="E674" s="16">
        <v>319913.56</v>
      </c>
      <c r="F674" s="13" t="s">
        <v>466</v>
      </c>
      <c r="G674" s="14" t="s">
        <v>160</v>
      </c>
      <c r="H674" s="14" t="s">
        <v>161</v>
      </c>
      <c r="I674" s="14"/>
      <c r="J674" s="14"/>
      <c r="K674" s="16"/>
      <c r="L674" s="54"/>
    </row>
    <row r="675" spans="1:12">
      <c r="A675" s="15">
        <v>42922</v>
      </c>
      <c r="B675" s="9" t="s">
        <v>140</v>
      </c>
      <c r="C675" s="16" t="s">
        <v>9</v>
      </c>
      <c r="D675" s="16">
        <v>54169</v>
      </c>
      <c r="E675" s="16">
        <v>317873.56</v>
      </c>
      <c r="F675" s="13" t="s">
        <v>418</v>
      </c>
      <c r="G675" s="14" t="s">
        <v>159</v>
      </c>
      <c r="H675" s="14" t="s">
        <v>59</v>
      </c>
      <c r="I675" s="14"/>
      <c r="J675" s="14"/>
      <c r="K675" s="16"/>
      <c r="L675" s="54"/>
    </row>
    <row r="676" spans="1:12">
      <c r="A676" s="15">
        <v>42922</v>
      </c>
      <c r="B676" s="9" t="s">
        <v>141</v>
      </c>
      <c r="C676" s="16">
        <v>800041.65</v>
      </c>
      <c r="D676" s="16" t="s">
        <v>9</v>
      </c>
      <c r="E676" s="16">
        <v>263704.56</v>
      </c>
      <c r="F676" s="13"/>
      <c r="G676" s="14"/>
      <c r="H676" s="14"/>
      <c r="I676" s="14"/>
      <c r="J676" s="14"/>
      <c r="K676" s="16"/>
      <c r="L676" s="54"/>
    </row>
    <row r="677" spans="1:12">
      <c r="A677" s="15">
        <v>42922</v>
      </c>
      <c r="B677" s="9" t="s">
        <v>142</v>
      </c>
      <c r="C677" s="16">
        <v>8487.1299999999992</v>
      </c>
      <c r="D677" s="16" t="s">
        <v>9</v>
      </c>
      <c r="E677" s="16">
        <v>1063746.21</v>
      </c>
      <c r="F677" s="13"/>
      <c r="G677" s="14"/>
      <c r="H677" s="14"/>
      <c r="I677" s="14"/>
      <c r="J677" s="14"/>
      <c r="K677" s="16"/>
      <c r="L677" s="54"/>
    </row>
    <row r="678" spans="1:12">
      <c r="A678" s="15">
        <v>42922</v>
      </c>
      <c r="B678" s="9" t="s">
        <v>143</v>
      </c>
      <c r="C678" s="16">
        <v>18869.259999999998</v>
      </c>
      <c r="D678" s="16" t="s">
        <v>9</v>
      </c>
      <c r="E678" s="16">
        <v>1072233.3400000001</v>
      </c>
      <c r="F678" s="13"/>
      <c r="G678" s="14"/>
      <c r="H678" s="14"/>
      <c r="I678" s="14"/>
      <c r="J678" s="14"/>
      <c r="K678" s="16"/>
      <c r="L678" s="54"/>
    </row>
    <row r="679" spans="1:12">
      <c r="A679" s="15">
        <v>42922</v>
      </c>
      <c r="B679" s="9" t="s">
        <v>144</v>
      </c>
      <c r="C679" s="16">
        <v>6939.21</v>
      </c>
      <c r="D679" s="16" t="s">
        <v>9</v>
      </c>
      <c r="E679" s="16">
        <v>1091102.6000000001</v>
      </c>
      <c r="F679" s="13"/>
      <c r="G679" s="14"/>
      <c r="H679" s="14"/>
      <c r="I679" s="14"/>
      <c r="J679" s="14"/>
      <c r="K679" s="16"/>
      <c r="L679" s="54"/>
    </row>
    <row r="680" spans="1:12">
      <c r="A680" s="15">
        <v>42922</v>
      </c>
      <c r="B680" s="9" t="s">
        <v>145</v>
      </c>
      <c r="C680" s="16">
        <v>50000</v>
      </c>
      <c r="D680" s="16" t="s">
        <v>9</v>
      </c>
      <c r="E680" s="16">
        <v>1098041.81</v>
      </c>
      <c r="F680" s="13" t="s">
        <v>563</v>
      </c>
      <c r="G680" s="14"/>
      <c r="H680" s="14"/>
      <c r="I680" s="14"/>
      <c r="J680" s="14"/>
      <c r="K680" s="16"/>
      <c r="L680" s="54"/>
    </row>
    <row r="681" spans="1:12">
      <c r="A681" s="15">
        <v>42922</v>
      </c>
      <c r="B681" s="9" t="s">
        <v>146</v>
      </c>
      <c r="C681" s="16" t="s">
        <v>9</v>
      </c>
      <c r="D681" s="16">
        <v>204000</v>
      </c>
      <c r="E681" s="16">
        <v>1148041.81</v>
      </c>
      <c r="F681" s="13" t="s">
        <v>198</v>
      </c>
      <c r="G681" s="14"/>
      <c r="H681" s="14"/>
      <c r="I681" s="14"/>
      <c r="J681" s="14"/>
      <c r="K681" s="16"/>
      <c r="L681" s="54"/>
    </row>
    <row r="682" spans="1:12">
      <c r="A682" s="15">
        <v>42922</v>
      </c>
      <c r="B682" s="9" t="s">
        <v>147</v>
      </c>
      <c r="C682" s="16" t="s">
        <v>9</v>
      </c>
      <c r="D682" s="16">
        <v>2270</v>
      </c>
      <c r="E682" s="16">
        <v>944041.81</v>
      </c>
      <c r="F682" s="13" t="s">
        <v>425</v>
      </c>
      <c r="G682" s="14" t="s">
        <v>149</v>
      </c>
      <c r="H682" s="14" t="s">
        <v>150</v>
      </c>
      <c r="I682" s="14"/>
      <c r="J682" s="14"/>
      <c r="K682" s="16"/>
      <c r="L682" s="54"/>
    </row>
    <row r="683" spans="1:12" ht="15.75" thickBot="1">
      <c r="A683" s="15">
        <v>42922</v>
      </c>
      <c r="B683" s="22" t="s">
        <v>148</v>
      </c>
      <c r="C683" s="16" t="s">
        <v>9</v>
      </c>
      <c r="D683" s="16">
        <v>10330.16</v>
      </c>
      <c r="E683" s="16">
        <v>941771.81</v>
      </c>
      <c r="F683" s="13" t="s">
        <v>415</v>
      </c>
      <c r="G683" s="14" t="s">
        <v>422</v>
      </c>
      <c r="H683" s="14"/>
      <c r="I683" s="14"/>
      <c r="J683" s="14"/>
      <c r="K683" s="16"/>
      <c r="L683" s="54"/>
    </row>
    <row r="684" spans="1:12">
      <c r="A684" s="26">
        <v>42922</v>
      </c>
      <c r="B684" s="50" t="s">
        <v>131</v>
      </c>
      <c r="C684" s="28">
        <v>88.11</v>
      </c>
      <c r="D684" s="28" t="s">
        <v>9</v>
      </c>
      <c r="E684" s="29">
        <v>931441.65</v>
      </c>
      <c r="F684" s="25" t="s">
        <v>463</v>
      </c>
      <c r="G684" s="14" t="s">
        <v>464</v>
      </c>
      <c r="H684" s="14" t="s">
        <v>465</v>
      </c>
      <c r="I684" s="14"/>
      <c r="J684" s="14"/>
      <c r="K684" s="16"/>
      <c r="L684" s="54"/>
    </row>
    <row r="685" spans="1:12">
      <c r="A685" s="30">
        <v>42922</v>
      </c>
      <c r="B685" s="39" t="s">
        <v>207</v>
      </c>
      <c r="C685" s="31">
        <v>550.66999999999996</v>
      </c>
      <c r="D685" s="31" t="s">
        <v>9</v>
      </c>
      <c r="E685" s="32">
        <v>931529.76</v>
      </c>
      <c r="F685" s="25" t="s">
        <v>463</v>
      </c>
      <c r="G685" s="14" t="s">
        <v>464</v>
      </c>
      <c r="H685" s="14" t="s">
        <v>465</v>
      </c>
      <c r="I685" s="14"/>
      <c r="J685" s="14"/>
      <c r="K685" s="16"/>
      <c r="L685" s="54"/>
    </row>
    <row r="686" spans="1:12" ht="15.75" thickBot="1">
      <c r="A686" s="33">
        <v>42922</v>
      </c>
      <c r="B686" s="51" t="s">
        <v>136</v>
      </c>
      <c r="C686" s="35" t="s">
        <v>9</v>
      </c>
      <c r="D686" s="35">
        <v>159403.04999999999</v>
      </c>
      <c r="E686" s="36">
        <v>932080.43</v>
      </c>
      <c r="F686" s="25" t="s">
        <v>463</v>
      </c>
      <c r="G686" s="14" t="s">
        <v>464</v>
      </c>
      <c r="H686" s="14" t="s">
        <v>465</v>
      </c>
      <c r="I686" s="14"/>
      <c r="J686" s="14"/>
      <c r="K686" s="16">
        <f>+D686-C685-C684</f>
        <v>158764.26999999999</v>
      </c>
      <c r="L686" s="54"/>
    </row>
    <row r="687" spans="1:12">
      <c r="A687" s="15">
        <v>42922</v>
      </c>
      <c r="B687" s="39" t="s">
        <v>132</v>
      </c>
      <c r="C687" s="16" t="s">
        <v>9</v>
      </c>
      <c r="D687" s="16">
        <v>3103.23</v>
      </c>
      <c r="E687" s="16">
        <v>772677.38</v>
      </c>
      <c r="F687" s="13" t="s">
        <v>564</v>
      </c>
      <c r="G687" s="14"/>
      <c r="H687" s="14"/>
      <c r="I687" s="14"/>
      <c r="J687" s="14"/>
      <c r="K687" s="16"/>
      <c r="L687" s="54"/>
    </row>
    <row r="688" spans="1:12">
      <c r="A688" s="15">
        <v>42922</v>
      </c>
      <c r="B688" s="39" t="s">
        <v>133</v>
      </c>
      <c r="C688" s="16" t="s">
        <v>9</v>
      </c>
      <c r="D688" s="16">
        <v>2040</v>
      </c>
      <c r="E688" s="16">
        <v>769574.15</v>
      </c>
      <c r="F688" s="13" t="s">
        <v>456</v>
      </c>
      <c r="G688" s="14" t="s">
        <v>457</v>
      </c>
      <c r="H688" s="14"/>
      <c r="I688" s="14"/>
      <c r="J688" s="14"/>
      <c r="K688" s="16"/>
      <c r="L688" s="54"/>
    </row>
    <row r="689" spans="1:12">
      <c r="A689" s="15">
        <v>42922</v>
      </c>
      <c r="B689" s="39" t="s">
        <v>132</v>
      </c>
      <c r="C689" s="16" t="s">
        <v>9</v>
      </c>
      <c r="D689" s="16">
        <v>193000</v>
      </c>
      <c r="E689" s="16">
        <v>767534.15</v>
      </c>
      <c r="F689" s="13" t="s">
        <v>408</v>
      </c>
      <c r="G689" s="14" t="s">
        <v>411</v>
      </c>
      <c r="H689" s="14" t="s">
        <v>138</v>
      </c>
      <c r="I689" s="14"/>
      <c r="J689" s="14"/>
      <c r="K689" s="16"/>
      <c r="L689" s="54"/>
    </row>
    <row r="690" spans="1:12">
      <c r="A690" s="15">
        <v>42922</v>
      </c>
      <c r="B690" s="39" t="s">
        <v>134</v>
      </c>
      <c r="C690" s="16" t="s">
        <v>9</v>
      </c>
      <c r="D690" s="16">
        <v>30400</v>
      </c>
      <c r="E690" s="16">
        <v>574534.15</v>
      </c>
      <c r="F690" s="13" t="s">
        <v>409</v>
      </c>
      <c r="G690" s="14" t="s">
        <v>410</v>
      </c>
      <c r="H690" s="14" t="s">
        <v>137</v>
      </c>
      <c r="I690" s="14"/>
      <c r="J690" s="14"/>
      <c r="K690" s="16"/>
      <c r="L690" s="54"/>
    </row>
    <row r="691" spans="1:12">
      <c r="A691" s="15">
        <v>42922</v>
      </c>
      <c r="B691" s="49" t="s">
        <v>135</v>
      </c>
      <c r="C691" s="16">
        <v>5000</v>
      </c>
      <c r="D691" s="16" t="s">
        <v>9</v>
      </c>
      <c r="E691" s="16">
        <v>544134.15</v>
      </c>
      <c r="F691" s="13" t="s">
        <v>295</v>
      </c>
      <c r="G691" s="14"/>
      <c r="H691" s="14"/>
      <c r="I691" s="14"/>
      <c r="J691" s="14"/>
      <c r="K691" s="16"/>
      <c r="L691" s="54"/>
    </row>
    <row r="692" spans="1:12">
      <c r="A692" s="17">
        <v>42922</v>
      </c>
      <c r="B692" s="21" t="s">
        <v>11</v>
      </c>
      <c r="C692" s="18">
        <v>22.46</v>
      </c>
      <c r="D692" s="18" t="s">
        <v>9</v>
      </c>
      <c r="E692" s="18">
        <v>549134.15</v>
      </c>
      <c r="F692" s="13"/>
      <c r="G692" s="14"/>
      <c r="H692" s="14"/>
      <c r="I692" s="14"/>
      <c r="J692" s="14"/>
      <c r="K692" s="16"/>
      <c r="L692" s="54"/>
    </row>
    <row r="693" spans="1:12">
      <c r="A693" s="17">
        <v>42922</v>
      </c>
      <c r="B693" s="20" t="s">
        <v>12</v>
      </c>
      <c r="C693" s="18">
        <v>140.35</v>
      </c>
      <c r="D693" s="18" t="s">
        <v>9</v>
      </c>
      <c r="E693" s="18">
        <v>549156.61</v>
      </c>
      <c r="F693" s="13"/>
      <c r="G693" s="14"/>
      <c r="H693" s="14"/>
      <c r="I693" s="14"/>
      <c r="J693" s="14"/>
      <c r="K693" s="16"/>
      <c r="L693" s="54"/>
    </row>
    <row r="694" spans="1:12">
      <c r="A694" s="15">
        <v>42922</v>
      </c>
      <c r="B694" s="9" t="s">
        <v>13</v>
      </c>
      <c r="C694" s="16" t="s">
        <v>9</v>
      </c>
      <c r="D694" s="16">
        <v>52006.01</v>
      </c>
      <c r="E694" s="16">
        <v>549296.96</v>
      </c>
      <c r="F694" s="13"/>
      <c r="G694" s="14"/>
      <c r="H694" s="37"/>
      <c r="I694" s="14"/>
      <c r="J694" s="14"/>
      <c r="K694" s="16"/>
      <c r="L694" s="54"/>
    </row>
    <row r="695" spans="1:12">
      <c r="A695" s="17">
        <v>42922</v>
      </c>
      <c r="B695" s="21" t="s">
        <v>14</v>
      </c>
      <c r="C695" s="18">
        <v>152.22</v>
      </c>
      <c r="D695" s="18" t="s">
        <v>9</v>
      </c>
      <c r="E695" s="18">
        <v>497290.95</v>
      </c>
      <c r="F695" s="13"/>
      <c r="G695" s="14"/>
      <c r="H695" s="14"/>
      <c r="I695" s="14"/>
      <c r="J695" s="14"/>
      <c r="K695" s="16"/>
      <c r="L695" s="54"/>
    </row>
    <row r="696" spans="1:12">
      <c r="A696" s="17">
        <v>42922</v>
      </c>
      <c r="B696" s="20" t="s">
        <v>15</v>
      </c>
      <c r="C696" s="18">
        <v>951.36</v>
      </c>
      <c r="D696" s="18" t="s">
        <v>9</v>
      </c>
      <c r="E696" s="18">
        <v>497443.17</v>
      </c>
      <c r="F696" s="13"/>
      <c r="G696" s="14">
        <f>26640.76+72934.68</f>
        <v>99575.439999999988</v>
      </c>
      <c r="H696" s="14"/>
      <c r="I696" s="14"/>
      <c r="J696" s="14"/>
      <c r="K696" s="16"/>
      <c r="L696" s="54"/>
    </row>
    <row r="697" spans="1:12">
      <c r="A697" s="15">
        <v>42922</v>
      </c>
      <c r="B697" s="9" t="s">
        <v>16</v>
      </c>
      <c r="C697" s="16" t="s">
        <v>9</v>
      </c>
      <c r="D697" s="16">
        <v>39974.69</v>
      </c>
      <c r="E697" s="16">
        <v>498394.53</v>
      </c>
      <c r="F697" s="56">
        <f>+D694+D697</f>
        <v>91980.700000000012</v>
      </c>
      <c r="G697" s="14">
        <f>6640.76+72934.68</f>
        <v>79575.439999999988</v>
      </c>
      <c r="H697" s="37">
        <f>+G697-F697</f>
        <v>-12405.260000000024</v>
      </c>
      <c r="I697" s="14"/>
      <c r="J697" s="14"/>
      <c r="K697" s="16"/>
      <c r="L697" s="54"/>
    </row>
    <row r="698" spans="1:12">
      <c r="A698" s="15">
        <v>42922</v>
      </c>
      <c r="B698" s="19" t="s">
        <v>130</v>
      </c>
      <c r="C698" s="16" t="s">
        <v>9</v>
      </c>
      <c r="D698" s="16">
        <v>2895.96</v>
      </c>
      <c r="E698" s="16">
        <v>458419.84</v>
      </c>
      <c r="F698" s="13" t="s">
        <v>72</v>
      </c>
      <c r="G698" s="14"/>
      <c r="H698" s="14"/>
      <c r="I698" s="14"/>
      <c r="J698" s="14"/>
      <c r="K698" s="16"/>
      <c r="L698" s="54"/>
    </row>
    <row r="699" spans="1:12">
      <c r="A699" s="15">
        <v>42921</v>
      </c>
      <c r="B699" s="9" t="s">
        <v>208</v>
      </c>
      <c r="C699" s="16" t="s">
        <v>9</v>
      </c>
      <c r="D699" s="16">
        <v>104000</v>
      </c>
      <c r="E699" s="16">
        <v>455523.88</v>
      </c>
      <c r="F699" s="13" t="s">
        <v>727</v>
      </c>
      <c r="G699" s="14"/>
      <c r="H699" s="14"/>
      <c r="I699" s="14"/>
      <c r="J699" s="14"/>
      <c r="K699" s="16"/>
      <c r="L699" s="54"/>
    </row>
    <row r="700" spans="1:12">
      <c r="A700" s="15">
        <v>42921</v>
      </c>
      <c r="B700" s="22" t="s">
        <v>129</v>
      </c>
      <c r="C700" s="48"/>
      <c r="D700" s="48">
        <v>13550.62</v>
      </c>
      <c r="E700" s="48">
        <v>351523.88</v>
      </c>
      <c r="F700" s="13" t="s">
        <v>565</v>
      </c>
      <c r="G700" s="14"/>
      <c r="H700" s="14"/>
      <c r="I700" s="14"/>
      <c r="J700" s="14"/>
      <c r="K700" s="16"/>
      <c r="L700" s="54"/>
    </row>
    <row r="701" spans="1:12">
      <c r="A701" s="15">
        <v>42921</v>
      </c>
      <c r="B701" s="9" t="s">
        <v>113</v>
      </c>
      <c r="C701" s="16" t="s">
        <v>9</v>
      </c>
      <c r="D701" s="16">
        <v>230000</v>
      </c>
      <c r="E701" s="16">
        <v>337973.26</v>
      </c>
      <c r="F701" s="13" t="s">
        <v>562</v>
      </c>
      <c r="G701" s="14" t="s">
        <v>128</v>
      </c>
      <c r="H701" s="14"/>
      <c r="I701" s="14"/>
      <c r="J701" s="14"/>
      <c r="K701" s="16"/>
      <c r="L701" s="54"/>
    </row>
    <row r="702" spans="1:12">
      <c r="A702" s="15">
        <v>42921</v>
      </c>
      <c r="B702" s="9" t="s">
        <v>114</v>
      </c>
      <c r="C702" s="16">
        <v>1000</v>
      </c>
      <c r="D702" s="16" t="s">
        <v>9</v>
      </c>
      <c r="E702" s="16">
        <v>107973.26</v>
      </c>
      <c r="F702" s="13"/>
      <c r="G702" s="14"/>
      <c r="H702" s="14"/>
      <c r="I702" s="14"/>
      <c r="J702" s="14"/>
      <c r="K702" s="16"/>
      <c r="L702" s="54"/>
    </row>
    <row r="703" spans="1:12">
      <c r="A703" s="15">
        <v>42921</v>
      </c>
      <c r="B703" s="9" t="s">
        <v>115</v>
      </c>
      <c r="C703" s="16">
        <v>5726</v>
      </c>
      <c r="D703" s="16" t="s">
        <v>9</v>
      </c>
      <c r="E703" s="16">
        <v>108973.26</v>
      </c>
      <c r="F703" s="13"/>
      <c r="G703" s="14"/>
      <c r="H703" s="14"/>
      <c r="I703" s="14"/>
      <c r="J703" s="14"/>
      <c r="K703" s="16"/>
      <c r="L703" s="54"/>
    </row>
    <row r="704" spans="1:12">
      <c r="A704" s="15">
        <v>42921</v>
      </c>
      <c r="B704" s="9" t="s">
        <v>116</v>
      </c>
      <c r="C704" s="16">
        <v>9280</v>
      </c>
      <c r="D704" s="16" t="s">
        <v>9</v>
      </c>
      <c r="E704" s="16">
        <v>114699.26</v>
      </c>
      <c r="F704" s="13"/>
      <c r="G704" s="14"/>
      <c r="H704" s="14"/>
      <c r="I704" s="14"/>
      <c r="J704" s="14"/>
      <c r="K704" s="16"/>
      <c r="L704" s="54"/>
    </row>
    <row r="705" spans="1:12">
      <c r="A705" s="15">
        <v>42921</v>
      </c>
      <c r="B705" s="9" t="s">
        <v>117</v>
      </c>
      <c r="C705" s="16">
        <v>47600.03</v>
      </c>
      <c r="D705" s="16" t="s">
        <v>9</v>
      </c>
      <c r="E705" s="16">
        <v>123979.26</v>
      </c>
      <c r="F705" s="13"/>
      <c r="G705" s="14"/>
      <c r="H705" s="14"/>
      <c r="I705" s="14"/>
      <c r="J705" s="14"/>
      <c r="K705" s="16"/>
      <c r="L705" s="54"/>
    </row>
    <row r="706" spans="1:12">
      <c r="A706" s="15">
        <v>42921</v>
      </c>
      <c r="B706" s="9" t="s">
        <v>118</v>
      </c>
      <c r="C706" s="16">
        <v>350000</v>
      </c>
      <c r="D706" s="16" t="s">
        <v>9</v>
      </c>
      <c r="E706" s="16">
        <v>171579.29</v>
      </c>
      <c r="F706" s="13"/>
      <c r="G706" s="14"/>
      <c r="H706" s="14"/>
      <c r="I706" s="14"/>
      <c r="J706" s="14"/>
      <c r="K706" s="16"/>
      <c r="L706" s="54"/>
    </row>
    <row r="707" spans="1:12">
      <c r="A707" s="15">
        <v>42921</v>
      </c>
      <c r="B707" s="9" t="s">
        <v>119</v>
      </c>
      <c r="C707" s="16">
        <v>430220.13</v>
      </c>
      <c r="D707" s="16" t="s">
        <v>9</v>
      </c>
      <c r="E707" s="16">
        <v>521579.29</v>
      </c>
      <c r="F707" s="13"/>
      <c r="G707" s="14"/>
      <c r="H707" s="14"/>
      <c r="I707" s="14"/>
      <c r="J707" s="14"/>
      <c r="K707" s="16"/>
      <c r="L707" s="54"/>
    </row>
    <row r="708" spans="1:12">
      <c r="A708" s="15">
        <v>42921</v>
      </c>
      <c r="B708" s="9" t="s">
        <v>120</v>
      </c>
      <c r="C708" s="16">
        <v>7404.11</v>
      </c>
      <c r="D708" s="16" t="s">
        <v>9</v>
      </c>
      <c r="E708" s="16">
        <v>951799.42</v>
      </c>
      <c r="F708" s="13"/>
      <c r="G708" s="14"/>
      <c r="H708" s="14"/>
      <c r="I708" s="14"/>
      <c r="J708" s="14"/>
      <c r="K708" s="16"/>
      <c r="L708" s="54"/>
    </row>
    <row r="709" spans="1:12">
      <c r="A709" s="15">
        <v>42921</v>
      </c>
      <c r="B709" s="9" t="s">
        <v>121</v>
      </c>
      <c r="C709" s="16">
        <v>11860.01</v>
      </c>
      <c r="D709" s="16" t="s">
        <v>9</v>
      </c>
      <c r="E709" s="16">
        <v>959203.53</v>
      </c>
      <c r="F709" s="13"/>
      <c r="G709" s="14"/>
      <c r="H709" s="14"/>
      <c r="I709" s="14"/>
      <c r="J709" s="14"/>
      <c r="K709" s="16"/>
      <c r="L709" s="54"/>
    </row>
    <row r="710" spans="1:12">
      <c r="A710" s="15">
        <v>42921</v>
      </c>
      <c r="B710" s="9" t="s">
        <v>122</v>
      </c>
      <c r="C710" s="16">
        <v>7544.36</v>
      </c>
      <c r="D710" s="16" t="s">
        <v>9</v>
      </c>
      <c r="E710" s="16">
        <v>971063.54</v>
      </c>
      <c r="F710" s="13"/>
      <c r="G710" s="14"/>
      <c r="H710" s="14"/>
      <c r="I710" s="14"/>
      <c r="J710" s="14"/>
      <c r="K710" s="16"/>
      <c r="L710" s="54"/>
    </row>
    <row r="711" spans="1:12">
      <c r="A711" s="15">
        <v>42921</v>
      </c>
      <c r="B711" s="9" t="s">
        <v>45</v>
      </c>
      <c r="C711" s="16" t="s">
        <v>9</v>
      </c>
      <c r="D711" s="16">
        <v>50000</v>
      </c>
      <c r="E711" s="16">
        <v>978607.9</v>
      </c>
      <c r="F711" s="13" t="s">
        <v>723</v>
      </c>
      <c r="G711" s="14"/>
      <c r="H711" s="14"/>
      <c r="I711" s="14" t="s">
        <v>724</v>
      </c>
      <c r="J711" s="14"/>
      <c r="K711" s="16"/>
      <c r="L711" s="54"/>
    </row>
    <row r="712" spans="1:12">
      <c r="A712" s="15">
        <v>42921</v>
      </c>
      <c r="B712" s="9" t="s">
        <v>123</v>
      </c>
      <c r="C712" s="16" t="s">
        <v>9</v>
      </c>
      <c r="D712" s="16">
        <v>211000</v>
      </c>
      <c r="E712" s="16">
        <v>928607.9</v>
      </c>
      <c r="F712" s="13" t="s">
        <v>628</v>
      </c>
      <c r="G712" s="14"/>
      <c r="H712" s="14"/>
      <c r="I712" s="14"/>
      <c r="J712" s="14"/>
      <c r="K712" s="16"/>
      <c r="L712" s="54"/>
    </row>
    <row r="713" spans="1:12">
      <c r="A713" s="15">
        <v>42921</v>
      </c>
      <c r="B713" s="9" t="s">
        <v>124</v>
      </c>
      <c r="C713" s="16" t="s">
        <v>9</v>
      </c>
      <c r="D713" s="16">
        <v>14666.66</v>
      </c>
      <c r="E713" s="16">
        <v>717607.9</v>
      </c>
      <c r="F713" s="13" t="s">
        <v>419</v>
      </c>
      <c r="G713" s="14" t="s">
        <v>420</v>
      </c>
      <c r="H713" s="14" t="s">
        <v>151</v>
      </c>
      <c r="I713" s="14"/>
      <c r="J713" s="14"/>
      <c r="K713" s="16"/>
      <c r="L713" s="54"/>
    </row>
    <row r="714" spans="1:12">
      <c r="A714" s="15">
        <v>42921</v>
      </c>
      <c r="B714" s="9" t="s">
        <v>125</v>
      </c>
      <c r="C714" s="16" t="s">
        <v>9</v>
      </c>
      <c r="D714" s="16">
        <v>1519</v>
      </c>
      <c r="E714" s="16">
        <v>702941.24</v>
      </c>
      <c r="F714" s="13" t="s">
        <v>412</v>
      </c>
      <c r="G714" s="14" t="s">
        <v>160</v>
      </c>
      <c r="H714" s="14"/>
      <c r="I714" s="14"/>
      <c r="J714" s="14"/>
      <c r="K714" s="16"/>
      <c r="L714" s="54"/>
    </row>
    <row r="715" spans="1:12">
      <c r="A715" s="15">
        <v>42921</v>
      </c>
      <c r="B715" s="9" t="s">
        <v>126</v>
      </c>
      <c r="C715" s="16" t="s">
        <v>9</v>
      </c>
      <c r="D715" s="16">
        <v>50000</v>
      </c>
      <c r="E715" s="16">
        <v>701422.24</v>
      </c>
      <c r="F715" s="13" t="s">
        <v>105</v>
      </c>
      <c r="G715" s="14" t="s">
        <v>128</v>
      </c>
      <c r="H715" s="14"/>
      <c r="I715" s="14"/>
      <c r="J715" s="14"/>
      <c r="K715" s="16"/>
      <c r="L715" s="54"/>
    </row>
    <row r="716" spans="1:12">
      <c r="A716" s="15">
        <v>42921</v>
      </c>
      <c r="B716" s="23" t="s">
        <v>127</v>
      </c>
      <c r="C716" s="16">
        <v>5000</v>
      </c>
      <c r="D716" s="16" t="s">
        <v>9</v>
      </c>
      <c r="E716" s="16">
        <v>651422.24</v>
      </c>
      <c r="F716" s="13" t="s">
        <v>295</v>
      </c>
      <c r="G716" s="14"/>
      <c r="H716" s="14"/>
      <c r="I716" s="14"/>
      <c r="J716" s="14"/>
      <c r="K716" s="16"/>
      <c r="L716" s="54"/>
    </row>
    <row r="717" spans="1:12">
      <c r="A717" s="15">
        <v>42921</v>
      </c>
      <c r="B717" s="39" t="s">
        <v>99</v>
      </c>
      <c r="C717" s="16" t="s">
        <v>9</v>
      </c>
      <c r="D717" s="16">
        <v>709.95</v>
      </c>
      <c r="E717" s="16">
        <v>656422.24</v>
      </c>
      <c r="F717" s="13" t="s">
        <v>443</v>
      </c>
      <c r="G717" s="14"/>
      <c r="H717" s="14"/>
      <c r="I717" s="14"/>
      <c r="J717" s="14"/>
      <c r="K717" s="16"/>
      <c r="L717" s="54"/>
    </row>
    <row r="718" spans="1:12">
      <c r="A718" s="15">
        <v>42921</v>
      </c>
      <c r="B718" s="39" t="s">
        <v>100</v>
      </c>
      <c r="C718" s="16" t="s">
        <v>9</v>
      </c>
      <c r="D718" s="16">
        <v>102750</v>
      </c>
      <c r="E718" s="16">
        <v>655712.29</v>
      </c>
      <c r="F718" s="13" t="s">
        <v>445</v>
      </c>
      <c r="G718" s="14"/>
      <c r="H718" s="14"/>
      <c r="I718" s="14"/>
      <c r="J718" s="14"/>
      <c r="K718" s="16"/>
      <c r="L718" s="54"/>
    </row>
    <row r="719" spans="1:12">
      <c r="A719" s="15">
        <v>42921</v>
      </c>
      <c r="B719" s="40" t="s">
        <v>101</v>
      </c>
      <c r="C719" s="16" t="s">
        <v>9</v>
      </c>
      <c r="D719" s="16">
        <v>42208.45</v>
      </c>
      <c r="E719" s="16">
        <v>552962.29</v>
      </c>
      <c r="F719" s="13" t="s">
        <v>107</v>
      </c>
      <c r="G719" s="14"/>
      <c r="H719" s="14"/>
      <c r="I719" s="14"/>
      <c r="J719" s="14"/>
      <c r="K719" s="16"/>
      <c r="L719" s="54"/>
    </row>
    <row r="720" spans="1:12">
      <c r="A720" s="15">
        <v>42921</v>
      </c>
      <c r="B720" s="40" t="s">
        <v>102</v>
      </c>
      <c r="C720" s="16" t="s">
        <v>9</v>
      </c>
      <c r="D720" s="16">
        <v>10979.07</v>
      </c>
      <c r="E720" s="16">
        <v>510753.84</v>
      </c>
      <c r="F720" s="13" t="s">
        <v>108</v>
      </c>
      <c r="G720" s="14"/>
      <c r="H720" s="14"/>
      <c r="I720" s="14"/>
      <c r="J720" s="14"/>
      <c r="K720" s="16"/>
      <c r="L720" s="54"/>
    </row>
    <row r="721" spans="1:12">
      <c r="A721" s="15">
        <v>42921</v>
      </c>
      <c r="B721" s="39" t="s">
        <v>103</v>
      </c>
      <c r="C721" s="16" t="s">
        <v>9</v>
      </c>
      <c r="D721" s="16">
        <v>7921</v>
      </c>
      <c r="E721" s="16">
        <v>499774.77</v>
      </c>
      <c r="F721" s="13" t="s">
        <v>416</v>
      </c>
      <c r="G721" s="14" t="s">
        <v>417</v>
      </c>
      <c r="H721" s="14" t="s">
        <v>162</v>
      </c>
      <c r="I721" s="14"/>
      <c r="J721" s="14"/>
      <c r="K721" s="16"/>
      <c r="L721" s="54"/>
    </row>
    <row r="722" spans="1:12">
      <c r="A722" s="17">
        <v>42921</v>
      </c>
      <c r="B722" s="42" t="s">
        <v>11</v>
      </c>
      <c r="C722" s="18">
        <v>16.809999999999999</v>
      </c>
      <c r="D722" s="18" t="s">
        <v>9</v>
      </c>
      <c r="E722" s="18">
        <v>491853.77</v>
      </c>
      <c r="F722" s="13"/>
      <c r="G722" s="14"/>
      <c r="H722" s="14"/>
      <c r="I722" s="14"/>
      <c r="J722" s="14"/>
      <c r="K722" s="16"/>
      <c r="L722" s="54"/>
    </row>
    <row r="723" spans="1:12">
      <c r="A723" s="17">
        <v>42921</v>
      </c>
      <c r="B723" s="41" t="s">
        <v>12</v>
      </c>
      <c r="C723" s="18">
        <v>105.04</v>
      </c>
      <c r="D723" s="18" t="s">
        <v>9</v>
      </c>
      <c r="E723" s="18">
        <v>491870.58</v>
      </c>
      <c r="F723" s="13"/>
      <c r="G723" s="14"/>
      <c r="H723" s="14"/>
      <c r="I723" s="14"/>
      <c r="J723" s="14"/>
      <c r="K723" s="16"/>
      <c r="L723" s="54"/>
    </row>
    <row r="724" spans="1:12">
      <c r="A724" s="15">
        <v>42921</v>
      </c>
      <c r="B724" s="39" t="s">
        <v>13</v>
      </c>
      <c r="C724" s="16" t="s">
        <v>9</v>
      </c>
      <c r="D724" s="16">
        <v>7269.78</v>
      </c>
      <c r="E724" s="16">
        <v>491975.62</v>
      </c>
      <c r="F724" s="13" t="s">
        <v>275</v>
      </c>
      <c r="G724" s="14"/>
      <c r="H724" s="14"/>
      <c r="I724" s="14"/>
      <c r="J724" s="14"/>
      <c r="K724" s="16"/>
      <c r="L724" s="54"/>
    </row>
    <row r="725" spans="1:12">
      <c r="A725" s="17">
        <v>42921</v>
      </c>
      <c r="B725" s="42" t="s">
        <v>14</v>
      </c>
      <c r="C725" s="18">
        <v>32.69</v>
      </c>
      <c r="D725" s="18" t="s">
        <v>9</v>
      </c>
      <c r="E725" s="18">
        <v>484705.84</v>
      </c>
      <c r="F725" s="13"/>
      <c r="G725" s="14"/>
      <c r="H725" s="14"/>
      <c r="I725" s="14"/>
      <c r="J725" s="14"/>
      <c r="K725" s="16"/>
      <c r="L725" s="54"/>
    </row>
    <row r="726" spans="1:12">
      <c r="A726" s="17">
        <v>42921</v>
      </c>
      <c r="B726" s="41" t="s">
        <v>15</v>
      </c>
      <c r="C726" s="18">
        <v>204.34</v>
      </c>
      <c r="D726" s="18" t="s">
        <v>9</v>
      </c>
      <c r="E726" s="18">
        <v>484738.53</v>
      </c>
      <c r="F726" s="13"/>
      <c r="G726" s="14"/>
      <c r="H726" s="14"/>
      <c r="I726" s="14"/>
      <c r="J726" s="14"/>
      <c r="K726" s="16"/>
      <c r="L726" s="54"/>
    </row>
    <row r="727" spans="1:12">
      <c r="A727" s="15">
        <v>42921</v>
      </c>
      <c r="B727" s="39" t="s">
        <v>16</v>
      </c>
      <c r="C727" s="16" t="s">
        <v>9</v>
      </c>
      <c r="D727" s="16">
        <v>8586.6</v>
      </c>
      <c r="E727" s="16">
        <v>484942.87</v>
      </c>
      <c r="F727" s="13" t="s">
        <v>275</v>
      </c>
      <c r="G727" s="76"/>
      <c r="H727" s="76"/>
      <c r="I727" s="76"/>
      <c r="J727" s="14"/>
      <c r="K727" s="16"/>
      <c r="L727" s="54"/>
    </row>
    <row r="728" spans="1:12">
      <c r="A728" s="44">
        <v>42920</v>
      </c>
      <c r="B728" s="47" t="s">
        <v>104</v>
      </c>
      <c r="C728" s="46" t="s">
        <v>9</v>
      </c>
      <c r="D728" s="46">
        <v>7158.42</v>
      </c>
      <c r="E728" s="46">
        <v>476356.27</v>
      </c>
      <c r="F728" s="43"/>
      <c r="G728" s="76"/>
      <c r="H728" s="80"/>
      <c r="I728" s="80" t="s">
        <v>875</v>
      </c>
      <c r="J728" s="14"/>
      <c r="K728" s="16"/>
      <c r="L728" s="54"/>
    </row>
    <row r="729" spans="1:12">
      <c r="A729" s="15">
        <v>42920</v>
      </c>
      <c r="B729" s="9" t="s">
        <v>93</v>
      </c>
      <c r="C729" s="38"/>
      <c r="D729" s="38">
        <v>10000</v>
      </c>
      <c r="E729" s="38">
        <v>469197.85</v>
      </c>
      <c r="F729" s="63" t="s">
        <v>1038</v>
      </c>
      <c r="G729" s="76"/>
      <c r="H729" s="76" t="s">
        <v>95</v>
      </c>
      <c r="I729" s="76"/>
      <c r="J729" s="14"/>
      <c r="K729" s="16"/>
      <c r="L729" s="54"/>
    </row>
    <row r="730" spans="1:12">
      <c r="A730" s="15">
        <v>42920</v>
      </c>
      <c r="B730" s="9" t="s">
        <v>94</v>
      </c>
      <c r="C730" s="38"/>
      <c r="D730" s="38">
        <v>3425.98</v>
      </c>
      <c r="E730" s="38">
        <v>459197.85</v>
      </c>
      <c r="F730" s="13" t="s">
        <v>606</v>
      </c>
      <c r="G730" s="14" t="s">
        <v>106</v>
      </c>
      <c r="H730" s="14"/>
      <c r="I730" s="14"/>
      <c r="J730" s="14"/>
      <c r="K730" s="16"/>
      <c r="L730" s="54"/>
    </row>
    <row r="731" spans="1:12">
      <c r="A731" s="44">
        <v>42920</v>
      </c>
      <c r="B731" s="45" t="s">
        <v>89</v>
      </c>
      <c r="C731" s="46" t="s">
        <v>9</v>
      </c>
      <c r="D731" s="46">
        <v>127243.75</v>
      </c>
      <c r="E731" s="46">
        <v>455771.87</v>
      </c>
      <c r="F731" s="43" t="s">
        <v>569</v>
      </c>
      <c r="G731" s="14"/>
      <c r="H731" s="14"/>
      <c r="I731" s="14"/>
      <c r="J731" s="14"/>
      <c r="K731" s="16"/>
      <c r="L731" s="54"/>
    </row>
    <row r="732" spans="1:12">
      <c r="A732" s="15">
        <v>42920</v>
      </c>
      <c r="B732" s="22" t="s">
        <v>90</v>
      </c>
      <c r="C732" s="16" t="s">
        <v>9</v>
      </c>
      <c r="D732" s="16">
        <v>97586.54</v>
      </c>
      <c r="E732" s="16">
        <v>328528.12</v>
      </c>
      <c r="F732" s="13" t="s">
        <v>109</v>
      </c>
      <c r="G732" s="14"/>
      <c r="H732" s="14"/>
      <c r="I732" s="14"/>
      <c r="J732" s="14"/>
      <c r="K732" s="16"/>
      <c r="L732" s="54"/>
    </row>
    <row r="733" spans="1:12">
      <c r="A733" s="15">
        <v>42920</v>
      </c>
      <c r="B733" s="22" t="s">
        <v>91</v>
      </c>
      <c r="C733" s="16" t="s">
        <v>9</v>
      </c>
      <c r="D733" s="16">
        <v>20314.53</v>
      </c>
      <c r="E733" s="16">
        <v>230941.58</v>
      </c>
      <c r="F733" s="13" t="s">
        <v>110</v>
      </c>
      <c r="G733" s="14"/>
      <c r="H733" s="14"/>
      <c r="I733" s="14"/>
      <c r="J733" s="14"/>
      <c r="K733" s="16"/>
      <c r="L733" s="54"/>
    </row>
    <row r="734" spans="1:12">
      <c r="A734" s="15">
        <v>42920</v>
      </c>
      <c r="B734" s="9" t="s">
        <v>87</v>
      </c>
      <c r="C734" s="16">
        <v>1450.45</v>
      </c>
      <c r="D734" s="16" t="s">
        <v>9</v>
      </c>
      <c r="E734" s="16">
        <v>210627.05</v>
      </c>
      <c r="F734" s="13"/>
      <c r="G734" s="14"/>
      <c r="H734" s="14"/>
      <c r="I734" s="14"/>
      <c r="J734" s="14"/>
      <c r="K734" s="16"/>
      <c r="L734" s="54"/>
    </row>
    <row r="735" spans="1:12">
      <c r="A735" s="15">
        <v>42920</v>
      </c>
      <c r="B735" s="22" t="s">
        <v>88</v>
      </c>
      <c r="C735" s="16" t="s">
        <v>9</v>
      </c>
      <c r="D735" s="16">
        <v>18149.77</v>
      </c>
      <c r="E735" s="16">
        <v>212077.5</v>
      </c>
      <c r="F735" s="13" t="s">
        <v>568</v>
      </c>
      <c r="G735" s="14"/>
      <c r="H735" s="14"/>
      <c r="I735" s="14"/>
      <c r="J735" s="14"/>
      <c r="K735" s="16"/>
      <c r="L735" s="54"/>
    </row>
    <row r="736" spans="1:12">
      <c r="A736" s="15">
        <v>42920</v>
      </c>
      <c r="B736" s="9" t="s">
        <v>80</v>
      </c>
      <c r="C736" s="16">
        <v>1570948.22</v>
      </c>
      <c r="D736" s="16" t="s">
        <v>9</v>
      </c>
      <c r="E736" s="16">
        <v>193927.73</v>
      </c>
      <c r="F736" s="13"/>
      <c r="G736" s="14"/>
      <c r="H736" s="14"/>
      <c r="I736" s="14"/>
      <c r="J736" s="14"/>
      <c r="K736" s="16"/>
      <c r="L736" s="54"/>
    </row>
    <row r="737" spans="1:12">
      <c r="A737" s="15">
        <v>42920</v>
      </c>
      <c r="B737" s="9" t="s">
        <v>81</v>
      </c>
      <c r="C737" s="16" t="s">
        <v>9</v>
      </c>
      <c r="D737" s="16">
        <v>209000</v>
      </c>
      <c r="E737" s="16">
        <v>1764875.95</v>
      </c>
      <c r="F737" s="13" t="s">
        <v>97</v>
      </c>
      <c r="G737" s="14"/>
      <c r="H737" s="14"/>
      <c r="I737" s="14"/>
      <c r="J737" s="14"/>
      <c r="K737" s="16"/>
      <c r="L737" s="54"/>
    </row>
    <row r="738" spans="1:12">
      <c r="A738" s="15">
        <v>42920</v>
      </c>
      <c r="B738" s="9" t="s">
        <v>82</v>
      </c>
      <c r="C738" s="16" t="s">
        <v>9</v>
      </c>
      <c r="D738" s="16">
        <v>1625.62</v>
      </c>
      <c r="E738" s="16">
        <v>1555875.95</v>
      </c>
      <c r="F738" s="13" t="s">
        <v>467</v>
      </c>
      <c r="G738" s="14" t="s">
        <v>86</v>
      </c>
      <c r="H738" s="14"/>
      <c r="I738" s="14"/>
      <c r="J738" s="14"/>
      <c r="K738" s="16"/>
      <c r="L738" s="54"/>
    </row>
    <row r="739" spans="1:12">
      <c r="A739" s="15">
        <v>42920</v>
      </c>
      <c r="B739" s="9" t="s">
        <v>83</v>
      </c>
      <c r="C739" s="16" t="s">
        <v>9</v>
      </c>
      <c r="D739" s="16">
        <v>7472</v>
      </c>
      <c r="E739" s="16">
        <v>1554250.33</v>
      </c>
      <c r="F739" s="13" t="s">
        <v>421</v>
      </c>
      <c r="G739" s="14" t="s">
        <v>420</v>
      </c>
      <c r="H739" s="14" t="s">
        <v>152</v>
      </c>
      <c r="I739" s="14"/>
      <c r="J739" s="14"/>
      <c r="K739" s="16"/>
      <c r="L739" s="54"/>
    </row>
    <row r="740" spans="1:12">
      <c r="A740" s="15">
        <v>42920</v>
      </c>
      <c r="B740" s="9" t="s">
        <v>92</v>
      </c>
      <c r="C740" s="16">
        <v>5000</v>
      </c>
      <c r="D740" s="16" t="s">
        <v>9</v>
      </c>
      <c r="E740" s="16">
        <v>1546778.33</v>
      </c>
      <c r="F740" s="13"/>
      <c r="G740" s="14"/>
      <c r="H740" s="14"/>
      <c r="I740" s="14"/>
      <c r="J740" s="14"/>
      <c r="K740" s="16"/>
      <c r="L740" s="54"/>
    </row>
    <row r="741" spans="1:12">
      <c r="A741" s="15">
        <v>42920</v>
      </c>
      <c r="B741" s="23" t="s">
        <v>84</v>
      </c>
      <c r="C741" s="16">
        <v>5000</v>
      </c>
      <c r="D741" s="16" t="s">
        <v>9</v>
      </c>
      <c r="E741" s="16">
        <v>1551778.33</v>
      </c>
      <c r="F741" s="13" t="s">
        <v>295</v>
      </c>
      <c r="G741" s="14"/>
      <c r="H741" s="14"/>
      <c r="I741" s="14"/>
      <c r="J741" s="14"/>
      <c r="K741" s="16"/>
      <c r="L741" s="54"/>
    </row>
    <row r="742" spans="1:12">
      <c r="A742" s="15">
        <v>42920</v>
      </c>
      <c r="B742" s="22" t="s">
        <v>85</v>
      </c>
      <c r="C742" s="16" t="s">
        <v>9</v>
      </c>
      <c r="D742" s="16">
        <v>39024.480000000003</v>
      </c>
      <c r="E742" s="16">
        <v>1556778.33</v>
      </c>
      <c r="F742" s="13" t="s">
        <v>567</v>
      </c>
      <c r="G742" s="14"/>
      <c r="H742" s="14"/>
      <c r="I742" s="14"/>
      <c r="J742" s="14"/>
      <c r="K742" s="16"/>
      <c r="L742" s="54"/>
    </row>
    <row r="743" spans="1:12">
      <c r="A743" s="15">
        <v>42920</v>
      </c>
      <c r="B743" s="9" t="s">
        <v>73</v>
      </c>
      <c r="C743" s="16" t="s">
        <v>9</v>
      </c>
      <c r="D743" s="16">
        <v>258098.45</v>
      </c>
      <c r="E743" s="16">
        <v>1517753.85</v>
      </c>
      <c r="F743" s="13" t="s">
        <v>186</v>
      </c>
      <c r="G743" s="14"/>
      <c r="H743" s="14"/>
      <c r="I743" s="14"/>
      <c r="J743" s="14"/>
      <c r="K743" s="16"/>
      <c r="L743" s="54"/>
    </row>
    <row r="744" spans="1:12">
      <c r="A744" s="15">
        <v>42920</v>
      </c>
      <c r="B744" s="9" t="s">
        <v>74</v>
      </c>
      <c r="C744" s="16" t="s">
        <v>9</v>
      </c>
      <c r="D744" s="16">
        <v>14842.75</v>
      </c>
      <c r="E744" s="16">
        <v>1259655.3999999999</v>
      </c>
      <c r="F744" s="13" t="s">
        <v>186</v>
      </c>
      <c r="G744" s="14"/>
      <c r="H744" s="14"/>
      <c r="I744" s="14"/>
      <c r="J744" s="14"/>
      <c r="K744" s="16"/>
      <c r="L744" s="54"/>
    </row>
    <row r="745" spans="1:12">
      <c r="A745" s="15">
        <v>42920</v>
      </c>
      <c r="B745" s="9" t="s">
        <v>75</v>
      </c>
      <c r="C745" s="16" t="s">
        <v>9</v>
      </c>
      <c r="D745" s="16">
        <v>28840.13</v>
      </c>
      <c r="E745" s="16">
        <v>1244812.6499999999</v>
      </c>
      <c r="F745" s="13" t="s">
        <v>437</v>
      </c>
      <c r="G745" s="14"/>
      <c r="H745" s="14"/>
      <c r="I745" s="14"/>
      <c r="J745" s="14"/>
      <c r="K745" s="16"/>
      <c r="L745" s="54"/>
    </row>
    <row r="746" spans="1:12">
      <c r="A746" s="15">
        <v>42920</v>
      </c>
      <c r="B746" s="9" t="s">
        <v>76</v>
      </c>
      <c r="C746" s="16" t="s">
        <v>9</v>
      </c>
      <c r="D746" s="16">
        <v>3000</v>
      </c>
      <c r="E746" s="16">
        <v>1215972.52</v>
      </c>
      <c r="F746" s="13" t="s">
        <v>441</v>
      </c>
      <c r="G746" s="14" t="s">
        <v>442</v>
      </c>
      <c r="H746" s="14"/>
      <c r="I746" s="14"/>
      <c r="J746" s="14"/>
      <c r="K746" s="16"/>
      <c r="L746" s="54"/>
    </row>
    <row r="747" spans="1:12">
      <c r="A747" s="17">
        <v>42920</v>
      </c>
      <c r="B747" s="21" t="s">
        <v>77</v>
      </c>
      <c r="C747" s="18">
        <v>132.80000000000001</v>
      </c>
      <c r="D747" s="18" t="s">
        <v>9</v>
      </c>
      <c r="E747" s="18">
        <v>1212972.52</v>
      </c>
      <c r="F747" s="13"/>
      <c r="G747" s="14"/>
      <c r="H747" s="14"/>
      <c r="I747" s="14"/>
      <c r="J747" s="14"/>
      <c r="K747" s="16"/>
      <c r="L747" s="54"/>
    </row>
    <row r="748" spans="1:12">
      <c r="A748" s="17">
        <v>42920</v>
      </c>
      <c r="B748" s="20" t="s">
        <v>78</v>
      </c>
      <c r="C748" s="18">
        <v>830</v>
      </c>
      <c r="D748" s="18" t="s">
        <v>9</v>
      </c>
      <c r="E748" s="18">
        <v>1213105.32</v>
      </c>
      <c r="F748" s="13"/>
      <c r="G748" s="14"/>
      <c r="H748" s="14"/>
      <c r="I748" s="14"/>
      <c r="J748" s="14"/>
      <c r="K748" s="16"/>
      <c r="L748" s="54"/>
    </row>
    <row r="749" spans="1:12">
      <c r="A749" s="17">
        <v>42920</v>
      </c>
      <c r="B749" s="21" t="s">
        <v>11</v>
      </c>
      <c r="C749" s="18">
        <v>31.2</v>
      </c>
      <c r="D749" s="18" t="s">
        <v>9</v>
      </c>
      <c r="E749" s="18">
        <v>1213935.32</v>
      </c>
      <c r="F749" s="13"/>
      <c r="G749" s="14"/>
      <c r="H749" s="14"/>
      <c r="I749" s="14"/>
      <c r="J749" s="14"/>
      <c r="K749" s="16"/>
      <c r="L749" s="54"/>
    </row>
    <row r="750" spans="1:12">
      <c r="A750" s="17">
        <v>42920</v>
      </c>
      <c r="B750" s="20" t="s">
        <v>12</v>
      </c>
      <c r="C750" s="18">
        <v>195.03</v>
      </c>
      <c r="D750" s="18" t="s">
        <v>9</v>
      </c>
      <c r="E750" s="18">
        <v>1213966.52</v>
      </c>
      <c r="F750" s="13"/>
      <c r="G750" s="14"/>
      <c r="H750" s="14"/>
      <c r="I750" s="14"/>
      <c r="J750" s="14"/>
      <c r="K750" s="16"/>
      <c r="L750" s="54"/>
    </row>
    <row r="751" spans="1:12">
      <c r="A751" s="15">
        <v>42920</v>
      </c>
      <c r="B751" s="9" t="s">
        <v>13</v>
      </c>
      <c r="C751" s="16" t="s">
        <v>9</v>
      </c>
      <c r="D751" s="16">
        <v>40452.639999999999</v>
      </c>
      <c r="E751" s="16">
        <v>1214161.55</v>
      </c>
      <c r="F751" s="13" t="s">
        <v>271</v>
      </c>
      <c r="G751" s="14"/>
      <c r="H751" s="14"/>
      <c r="I751" s="14"/>
      <c r="J751" s="14"/>
      <c r="K751" s="16"/>
      <c r="L751" s="54"/>
    </row>
    <row r="752" spans="1:12">
      <c r="A752" s="17">
        <v>42920</v>
      </c>
      <c r="B752" s="21" t="s">
        <v>14</v>
      </c>
      <c r="C752" s="18">
        <v>30.36</v>
      </c>
      <c r="D752" s="18" t="s">
        <v>9</v>
      </c>
      <c r="E752" s="18">
        <v>1173708.9099999999</v>
      </c>
      <c r="F752" s="13"/>
      <c r="G752" s="14"/>
      <c r="H752" s="14"/>
      <c r="I752" s="14"/>
      <c r="J752" s="14"/>
      <c r="K752" s="16"/>
      <c r="L752" s="54"/>
    </row>
    <row r="753" spans="1:12">
      <c r="A753" s="17">
        <v>42920</v>
      </c>
      <c r="B753" s="20" t="s">
        <v>15</v>
      </c>
      <c r="C753" s="18">
        <v>189.72</v>
      </c>
      <c r="D753" s="18" t="s">
        <v>9</v>
      </c>
      <c r="E753" s="18">
        <v>1173739.27</v>
      </c>
      <c r="F753" s="13"/>
      <c r="G753" s="14"/>
      <c r="H753" s="14"/>
      <c r="I753" s="14"/>
      <c r="J753" s="14"/>
      <c r="K753" s="16"/>
      <c r="L753" s="54"/>
    </row>
    <row r="754" spans="1:12">
      <c r="A754" s="15">
        <v>42920</v>
      </c>
      <c r="B754" s="9" t="s">
        <v>16</v>
      </c>
      <c r="C754" s="16" t="s">
        <v>9</v>
      </c>
      <c r="D754" s="16">
        <v>7971.99</v>
      </c>
      <c r="E754" s="16">
        <v>1173928.99</v>
      </c>
      <c r="F754" s="13" t="s">
        <v>271</v>
      </c>
      <c r="G754" s="14"/>
      <c r="H754" s="14"/>
      <c r="I754" s="14"/>
      <c r="J754" s="14"/>
      <c r="K754" s="16"/>
      <c r="L754" s="54"/>
    </row>
    <row r="755" spans="1:12" ht="15.75" thickBot="1">
      <c r="A755" s="15">
        <v>42920</v>
      </c>
      <c r="B755" s="19" t="s">
        <v>79</v>
      </c>
      <c r="C755" s="16" t="s">
        <v>9</v>
      </c>
      <c r="D755" s="16">
        <v>21277.39</v>
      </c>
      <c r="E755" s="16">
        <v>1165957</v>
      </c>
      <c r="F755" s="13" t="s">
        <v>72</v>
      </c>
      <c r="G755" s="14"/>
      <c r="H755" s="14"/>
      <c r="I755" s="14"/>
      <c r="J755" s="14"/>
      <c r="K755" s="16"/>
      <c r="L755" s="54"/>
    </row>
    <row r="756" spans="1:12">
      <c r="A756" s="26">
        <v>42919</v>
      </c>
      <c r="B756" s="27" t="s">
        <v>51</v>
      </c>
      <c r="C756" s="28">
        <v>729.47</v>
      </c>
      <c r="D756" s="28" t="s">
        <v>9</v>
      </c>
      <c r="E756" s="29">
        <v>1144679.6100000001</v>
      </c>
      <c r="F756" s="25" t="s">
        <v>449</v>
      </c>
      <c r="G756" s="14" t="s">
        <v>446</v>
      </c>
      <c r="H756" s="14" t="s">
        <v>60</v>
      </c>
      <c r="I756" s="14"/>
      <c r="J756" s="14"/>
      <c r="K756" s="16"/>
      <c r="L756" s="54"/>
    </row>
    <row r="757" spans="1:12">
      <c r="A757" s="30">
        <v>42919</v>
      </c>
      <c r="B757" s="9" t="s">
        <v>52</v>
      </c>
      <c r="C757" s="31">
        <v>4559.12</v>
      </c>
      <c r="D757" s="31" t="s">
        <v>9</v>
      </c>
      <c r="E757" s="32">
        <v>1145409.08</v>
      </c>
      <c r="F757" s="25" t="s">
        <v>449</v>
      </c>
      <c r="G757" s="14" t="s">
        <v>446</v>
      </c>
      <c r="H757" s="14" t="s">
        <v>60</v>
      </c>
      <c r="I757" s="14"/>
      <c r="J757" s="14"/>
      <c r="K757" s="16"/>
      <c r="L757" s="54"/>
    </row>
    <row r="758" spans="1:12" ht="15.75" thickBot="1">
      <c r="A758" s="33">
        <v>42919</v>
      </c>
      <c r="B758" s="34" t="s">
        <v>53</v>
      </c>
      <c r="C758" s="35" t="s">
        <v>9</v>
      </c>
      <c r="D758" s="35">
        <v>215520</v>
      </c>
      <c r="E758" s="36">
        <v>1149968.2</v>
      </c>
      <c r="F758" s="25" t="s">
        <v>449</v>
      </c>
      <c r="G758" s="14" t="s">
        <v>446</v>
      </c>
      <c r="H758" s="14" t="s">
        <v>60</v>
      </c>
      <c r="I758" s="14"/>
      <c r="J758" s="14"/>
      <c r="K758" s="16"/>
      <c r="L758" s="54"/>
    </row>
    <row r="759" spans="1:12">
      <c r="A759" s="15">
        <v>42919</v>
      </c>
      <c r="B759" s="9" t="s">
        <v>54</v>
      </c>
      <c r="C759" s="16" t="s">
        <v>9</v>
      </c>
      <c r="D759" s="16">
        <v>269400</v>
      </c>
      <c r="E759" s="16">
        <v>934448.2</v>
      </c>
      <c r="F759" s="13" t="s">
        <v>450</v>
      </c>
      <c r="G759" s="14" t="s">
        <v>451</v>
      </c>
      <c r="H759" s="14" t="s">
        <v>59</v>
      </c>
      <c r="I759" s="14"/>
      <c r="J759" s="14"/>
      <c r="K759" s="16"/>
      <c r="L759" s="54"/>
    </row>
    <row r="760" spans="1:12">
      <c r="A760" s="15">
        <v>42919</v>
      </c>
      <c r="B760" s="9" t="s">
        <v>55</v>
      </c>
      <c r="C760" s="16">
        <v>8561.3799999999992</v>
      </c>
      <c r="D760" s="16" t="s">
        <v>9</v>
      </c>
      <c r="E760" s="16">
        <v>665048.19999999995</v>
      </c>
      <c r="F760" s="13"/>
      <c r="G760" s="14"/>
      <c r="H760" s="14"/>
      <c r="I760" s="14"/>
      <c r="J760" s="14"/>
      <c r="K760" s="16"/>
      <c r="L760" s="54"/>
    </row>
    <row r="761" spans="1:12">
      <c r="A761" s="15">
        <v>42919</v>
      </c>
      <c r="B761" s="22" t="s">
        <v>58</v>
      </c>
      <c r="C761" s="16" t="s">
        <v>9</v>
      </c>
      <c r="D761" s="16">
        <v>74643.5</v>
      </c>
      <c r="E761" s="16">
        <v>673609.58</v>
      </c>
      <c r="F761" s="13" t="s">
        <v>68</v>
      </c>
      <c r="G761" s="52" t="s">
        <v>448</v>
      </c>
      <c r="H761" s="14"/>
      <c r="I761" s="14"/>
      <c r="J761" s="14"/>
      <c r="K761" s="16">
        <v>74296.320000000007</v>
      </c>
      <c r="L761" s="54">
        <f>+D761-K761</f>
        <v>347.17999999999302</v>
      </c>
    </row>
    <row r="762" spans="1:12">
      <c r="A762" s="15">
        <v>42919</v>
      </c>
      <c r="B762" s="9" t="s">
        <v>56</v>
      </c>
      <c r="C762" s="16" t="s">
        <v>9</v>
      </c>
      <c r="D762" s="16">
        <v>320000</v>
      </c>
      <c r="E762" s="16">
        <v>598966.07999999996</v>
      </c>
      <c r="F762" s="13" t="s">
        <v>726</v>
      </c>
      <c r="G762" s="14"/>
      <c r="H762" s="14"/>
      <c r="I762" s="14"/>
      <c r="J762" s="14"/>
      <c r="K762" s="16"/>
      <c r="L762" s="54"/>
    </row>
    <row r="763" spans="1:12">
      <c r="A763" s="15">
        <v>42919</v>
      </c>
      <c r="B763" s="9" t="s">
        <v>57</v>
      </c>
      <c r="C763" s="16" t="s">
        <v>9</v>
      </c>
      <c r="D763" s="16">
        <v>3250</v>
      </c>
      <c r="E763" s="16">
        <v>278966.08</v>
      </c>
      <c r="F763" s="13" t="s">
        <v>458</v>
      </c>
      <c r="G763" s="14" t="s">
        <v>61</v>
      </c>
      <c r="H763" s="14" t="s">
        <v>62</v>
      </c>
      <c r="I763" s="14"/>
      <c r="J763" s="14"/>
      <c r="K763" s="16"/>
      <c r="L763" s="54"/>
    </row>
    <row r="764" spans="1:12">
      <c r="A764" s="15">
        <v>42919</v>
      </c>
      <c r="B764" s="24" t="s">
        <v>36</v>
      </c>
      <c r="C764" s="16" t="s">
        <v>9</v>
      </c>
      <c r="D764" s="16">
        <v>8556.56</v>
      </c>
      <c r="E764" s="16">
        <v>275716.08</v>
      </c>
      <c r="F764" s="13" t="s">
        <v>63</v>
      </c>
      <c r="G764" s="14"/>
      <c r="H764" s="14"/>
      <c r="I764" s="14" t="s">
        <v>66</v>
      </c>
      <c r="J764" s="14"/>
      <c r="K764" s="16"/>
      <c r="L764" s="54"/>
    </row>
    <row r="765" spans="1:12">
      <c r="A765" s="15">
        <v>42919</v>
      </c>
      <c r="B765" s="24" t="s">
        <v>37</v>
      </c>
      <c r="C765" s="16" t="s">
        <v>9</v>
      </c>
      <c r="D765" s="16">
        <v>1162.29</v>
      </c>
      <c r="E765" s="16">
        <v>267159.52</v>
      </c>
      <c r="F765" s="13" t="s">
        <v>64</v>
      </c>
      <c r="G765" s="14"/>
      <c r="H765" s="14"/>
      <c r="I765" s="14" t="s">
        <v>292</v>
      </c>
      <c r="J765" s="14"/>
      <c r="K765" s="16"/>
      <c r="L765" s="54"/>
    </row>
    <row r="766" spans="1:12">
      <c r="A766" s="15">
        <v>42919</v>
      </c>
      <c r="B766" s="24" t="s">
        <v>38</v>
      </c>
      <c r="C766" s="16" t="s">
        <v>9</v>
      </c>
      <c r="D766" s="16">
        <v>37600</v>
      </c>
      <c r="E766" s="16">
        <v>265997.23</v>
      </c>
      <c r="F766" s="13" t="s">
        <v>65</v>
      </c>
      <c r="G766" s="14"/>
      <c r="H766" s="14"/>
      <c r="I766" s="14" t="s">
        <v>66</v>
      </c>
      <c r="J766" s="14"/>
      <c r="K766" s="16"/>
      <c r="L766" s="54"/>
    </row>
    <row r="767" spans="1:12">
      <c r="A767" s="15">
        <v>42919</v>
      </c>
      <c r="B767" s="9" t="s">
        <v>39</v>
      </c>
      <c r="C767" s="16" t="s">
        <v>9</v>
      </c>
      <c r="D767" s="16">
        <v>142000</v>
      </c>
      <c r="E767" s="16">
        <v>228397.23</v>
      </c>
      <c r="F767" s="13" t="s">
        <v>98</v>
      </c>
      <c r="G767" s="14"/>
      <c r="H767" s="14"/>
      <c r="I767" s="14"/>
      <c r="J767" s="14"/>
      <c r="K767" s="16"/>
      <c r="L767" s="54"/>
    </row>
    <row r="768" spans="1:12">
      <c r="A768" s="15">
        <v>42919</v>
      </c>
      <c r="B768" s="22" t="s">
        <v>40</v>
      </c>
      <c r="C768" s="16" t="s">
        <v>9</v>
      </c>
      <c r="D768" s="16">
        <v>28520.35</v>
      </c>
      <c r="E768" s="16">
        <v>86397.23</v>
      </c>
      <c r="F768" s="13" t="s">
        <v>69</v>
      </c>
      <c r="G768" s="14" t="s">
        <v>447</v>
      </c>
      <c r="H768" s="14"/>
      <c r="I768" s="14"/>
      <c r="J768" s="14"/>
      <c r="K768" s="16"/>
      <c r="L768" s="54"/>
    </row>
    <row r="769" spans="1:12">
      <c r="A769" s="15">
        <v>42919</v>
      </c>
      <c r="B769" s="9" t="s">
        <v>41</v>
      </c>
      <c r="C769" s="16">
        <v>307000</v>
      </c>
      <c r="D769" s="16" t="s">
        <v>9</v>
      </c>
      <c r="E769" s="16">
        <v>57876.88</v>
      </c>
      <c r="F769" s="13"/>
      <c r="G769" s="14"/>
      <c r="H769" s="14"/>
      <c r="I769" s="14"/>
      <c r="J769" s="14"/>
      <c r="K769" s="16"/>
      <c r="L769" s="54"/>
    </row>
    <row r="770" spans="1:12">
      <c r="A770" s="15">
        <v>42919</v>
      </c>
      <c r="B770" s="9" t="s">
        <v>42</v>
      </c>
      <c r="C770" s="16">
        <v>29891.61</v>
      </c>
      <c r="D770" s="16" t="s">
        <v>9</v>
      </c>
      <c r="E770" s="16">
        <v>364876.88</v>
      </c>
      <c r="F770" s="13"/>
      <c r="G770" s="14"/>
      <c r="H770" s="14"/>
      <c r="I770" s="14"/>
      <c r="J770" s="14"/>
      <c r="K770" s="16"/>
      <c r="L770" s="54"/>
    </row>
    <row r="771" spans="1:12">
      <c r="A771" s="15">
        <v>42919</v>
      </c>
      <c r="B771" s="9" t="s">
        <v>67</v>
      </c>
      <c r="C771" s="16">
        <v>424.47</v>
      </c>
      <c r="D771" s="16" t="s">
        <v>9</v>
      </c>
      <c r="E771" s="16">
        <v>394768.49</v>
      </c>
      <c r="F771" s="13"/>
      <c r="G771" s="14"/>
      <c r="H771" s="14"/>
      <c r="I771" s="14"/>
      <c r="J771" s="14"/>
      <c r="K771" s="16"/>
      <c r="L771" s="54"/>
    </row>
    <row r="772" spans="1:12">
      <c r="A772" s="15">
        <v>42919</v>
      </c>
      <c r="B772" s="9" t="s">
        <v>43</v>
      </c>
      <c r="C772" s="16">
        <v>798454.28</v>
      </c>
      <c r="D772" s="16" t="s">
        <v>9</v>
      </c>
      <c r="E772" s="16">
        <v>395192.96</v>
      </c>
      <c r="F772" s="13"/>
      <c r="G772" s="14"/>
      <c r="H772" s="14"/>
      <c r="I772" s="14"/>
      <c r="J772" s="14"/>
      <c r="K772" s="16"/>
      <c r="L772" s="54"/>
    </row>
    <row r="773" spans="1:12">
      <c r="A773" s="15">
        <v>42919</v>
      </c>
      <c r="B773" s="9" t="s">
        <v>44</v>
      </c>
      <c r="C773" s="16">
        <v>984975.17</v>
      </c>
      <c r="D773" s="16" t="s">
        <v>9</v>
      </c>
      <c r="E773" s="16">
        <v>1193647.24</v>
      </c>
      <c r="F773" s="13"/>
      <c r="G773" s="14"/>
      <c r="H773" s="14"/>
      <c r="I773" s="14"/>
      <c r="J773" s="14"/>
      <c r="K773" s="16"/>
      <c r="L773" s="54"/>
    </row>
    <row r="774" spans="1:12">
      <c r="A774" s="15">
        <v>42919</v>
      </c>
      <c r="B774" s="9" t="s">
        <v>45</v>
      </c>
      <c r="C774" s="16">
        <v>142000</v>
      </c>
      <c r="D774" s="16" t="s">
        <v>9</v>
      </c>
      <c r="E774" s="16">
        <v>2178622.41</v>
      </c>
      <c r="F774" s="13" t="s">
        <v>723</v>
      </c>
      <c r="G774" s="14"/>
      <c r="H774" s="14"/>
      <c r="I774" s="14" t="s">
        <v>725</v>
      </c>
      <c r="J774" s="14"/>
      <c r="K774" s="16"/>
      <c r="L774" s="54"/>
    </row>
    <row r="775" spans="1:12">
      <c r="A775" s="15">
        <v>42919</v>
      </c>
      <c r="B775" s="22" t="s">
        <v>46</v>
      </c>
      <c r="C775" s="16" t="s">
        <v>9</v>
      </c>
      <c r="D775" s="16">
        <v>40996.42</v>
      </c>
      <c r="E775" s="16">
        <v>2320622.41</v>
      </c>
      <c r="F775" s="13" t="s">
        <v>111</v>
      </c>
      <c r="G775" s="14" t="s">
        <v>112</v>
      </c>
      <c r="H775" s="14"/>
      <c r="I775" s="14"/>
      <c r="J775" s="14"/>
      <c r="K775" s="16"/>
      <c r="L775" s="54"/>
    </row>
    <row r="776" spans="1:12">
      <c r="A776" s="15">
        <v>42919</v>
      </c>
      <c r="B776" s="9" t="s">
        <v>47</v>
      </c>
      <c r="C776" s="16" t="s">
        <v>9</v>
      </c>
      <c r="D776" s="16">
        <v>5374.22</v>
      </c>
      <c r="E776" s="16">
        <v>2279625.9900000002</v>
      </c>
      <c r="F776" s="13" t="s">
        <v>587</v>
      </c>
      <c r="G776" s="14" t="s">
        <v>50</v>
      </c>
      <c r="H776" s="14"/>
      <c r="I776" s="14"/>
      <c r="J776" s="14"/>
      <c r="K776" s="16"/>
      <c r="L776" s="54"/>
    </row>
    <row r="777" spans="1:12">
      <c r="A777" s="15">
        <v>42919</v>
      </c>
      <c r="B777" s="9" t="s">
        <v>48</v>
      </c>
      <c r="C777" s="16" t="s">
        <v>9</v>
      </c>
      <c r="D777" s="16">
        <v>49000</v>
      </c>
      <c r="E777" s="16">
        <v>2274251.77</v>
      </c>
      <c r="F777" s="13" t="s">
        <v>96</v>
      </c>
      <c r="G777" s="14"/>
      <c r="H777" s="14"/>
      <c r="I777" s="14"/>
      <c r="J777" s="14"/>
      <c r="K777" s="16"/>
      <c r="L777" s="54"/>
    </row>
    <row r="778" spans="1:12">
      <c r="A778" s="15">
        <v>42919</v>
      </c>
      <c r="B778" s="9" t="s">
        <v>49</v>
      </c>
      <c r="C778" s="16" t="s">
        <v>9</v>
      </c>
      <c r="D778" s="16">
        <v>50000</v>
      </c>
      <c r="E778" s="16">
        <v>2225251.77</v>
      </c>
      <c r="F778" s="13" t="s">
        <v>738</v>
      </c>
      <c r="G778" s="14"/>
      <c r="H778" s="14" t="s">
        <v>517</v>
      </c>
      <c r="I778" s="14"/>
      <c r="J778" s="14"/>
      <c r="K778" s="16"/>
      <c r="L778" s="54"/>
    </row>
    <row r="779" spans="1:12">
      <c r="A779" s="15">
        <v>42919</v>
      </c>
      <c r="B779" s="23" t="s">
        <v>27</v>
      </c>
      <c r="C779" s="16">
        <v>5000</v>
      </c>
      <c r="D779" s="16" t="s">
        <v>9</v>
      </c>
      <c r="E779" s="16">
        <v>2175251.77</v>
      </c>
      <c r="F779" s="13" t="s">
        <v>295</v>
      </c>
      <c r="G779" s="14"/>
      <c r="H779" s="14"/>
      <c r="I779" s="14"/>
      <c r="J779" s="14"/>
      <c r="K779" s="16"/>
      <c r="L779" s="54"/>
    </row>
    <row r="780" spans="1:12">
      <c r="A780" s="15">
        <v>42919</v>
      </c>
      <c r="B780" s="9" t="s">
        <v>28</v>
      </c>
      <c r="C780" s="16" t="s">
        <v>9</v>
      </c>
      <c r="D780" s="16">
        <v>491284.43</v>
      </c>
      <c r="E780" s="16">
        <v>2180251.77</v>
      </c>
      <c r="F780" s="13" t="s">
        <v>187</v>
      </c>
      <c r="G780" s="14"/>
      <c r="H780" s="14"/>
      <c r="I780" s="14"/>
      <c r="J780" s="14"/>
      <c r="K780" s="16"/>
      <c r="L780" s="54"/>
    </row>
    <row r="781" spans="1:12">
      <c r="A781" s="15">
        <v>42919</v>
      </c>
      <c r="B781" s="9" t="s">
        <v>29</v>
      </c>
      <c r="C781" s="16" t="s">
        <v>9</v>
      </c>
      <c r="D781" s="16">
        <v>3895.54</v>
      </c>
      <c r="E781" s="16">
        <v>1688967.34</v>
      </c>
      <c r="F781" s="13"/>
      <c r="G781" s="14"/>
      <c r="H781" s="14"/>
      <c r="I781" s="14"/>
      <c r="J781" s="14"/>
      <c r="K781" s="16"/>
      <c r="L781" s="54"/>
    </row>
    <row r="782" spans="1:12">
      <c r="A782" s="15">
        <v>42919</v>
      </c>
      <c r="B782" s="9" t="s">
        <v>30</v>
      </c>
      <c r="C782" s="16" t="s">
        <v>9</v>
      </c>
      <c r="D782" s="16">
        <v>30000</v>
      </c>
      <c r="E782" s="16">
        <v>1685071.8</v>
      </c>
      <c r="F782" s="13" t="s">
        <v>452</v>
      </c>
      <c r="G782" s="14" t="s">
        <v>34</v>
      </c>
      <c r="H782" s="14" t="s">
        <v>33</v>
      </c>
      <c r="I782" s="14"/>
      <c r="J782" s="14"/>
      <c r="K782" s="16"/>
      <c r="L782" s="54"/>
    </row>
    <row r="783" spans="1:12">
      <c r="A783" s="15">
        <v>42919</v>
      </c>
      <c r="B783" s="22" t="s">
        <v>31</v>
      </c>
      <c r="C783" s="16" t="s">
        <v>9</v>
      </c>
      <c r="D783" s="16">
        <v>28680.77</v>
      </c>
      <c r="E783" s="16">
        <v>1655071.8</v>
      </c>
      <c r="F783" s="13" t="s">
        <v>70</v>
      </c>
      <c r="G783" s="14" t="s">
        <v>444</v>
      </c>
      <c r="H783" s="14"/>
      <c r="I783" s="14"/>
      <c r="J783" s="14"/>
      <c r="K783" s="16"/>
      <c r="L783" s="54"/>
    </row>
    <row r="784" spans="1:12">
      <c r="A784" s="15">
        <v>42919</v>
      </c>
      <c r="B784" s="22" t="s">
        <v>32</v>
      </c>
      <c r="C784" s="16" t="s">
        <v>9</v>
      </c>
      <c r="D784" s="16">
        <v>15797.33</v>
      </c>
      <c r="E784" s="16">
        <v>1626391.03</v>
      </c>
      <c r="F784" s="13" t="s">
        <v>71</v>
      </c>
      <c r="G784" s="14" t="s">
        <v>444</v>
      </c>
      <c r="H784" s="14"/>
      <c r="I784" s="14"/>
      <c r="J784" s="14"/>
      <c r="K784" s="16"/>
      <c r="L784" s="54"/>
    </row>
    <row r="785" spans="1:12">
      <c r="A785" s="15">
        <v>42919</v>
      </c>
      <c r="B785" s="19" t="s">
        <v>10</v>
      </c>
      <c r="C785" s="16" t="s">
        <v>9</v>
      </c>
      <c r="D785" s="16">
        <v>1049.02</v>
      </c>
      <c r="E785" s="16">
        <v>1610593.7</v>
      </c>
      <c r="F785" s="13" t="s">
        <v>72</v>
      </c>
      <c r="G785" s="14"/>
      <c r="H785" s="14"/>
      <c r="I785" s="14"/>
      <c r="J785" s="14"/>
      <c r="K785" s="16"/>
      <c r="L785" s="54"/>
    </row>
    <row r="786" spans="1:12">
      <c r="A786" s="17">
        <v>42919</v>
      </c>
      <c r="B786" s="21" t="s">
        <v>11</v>
      </c>
      <c r="C786" s="18">
        <v>22.1</v>
      </c>
      <c r="D786" s="18" t="s">
        <v>9</v>
      </c>
      <c r="E786" s="18">
        <v>1609544.68</v>
      </c>
      <c r="F786" s="13"/>
      <c r="G786" s="14"/>
      <c r="H786" s="14"/>
      <c r="I786" s="14"/>
      <c r="J786" s="14"/>
      <c r="K786" s="16"/>
      <c r="L786" s="54"/>
    </row>
    <row r="787" spans="1:12">
      <c r="A787" s="17">
        <v>42919</v>
      </c>
      <c r="B787" s="20" t="s">
        <v>12</v>
      </c>
      <c r="C787" s="18">
        <v>138.1</v>
      </c>
      <c r="D787" s="18" t="s">
        <v>9</v>
      </c>
      <c r="E787" s="18">
        <v>1609566.78</v>
      </c>
      <c r="F787" s="13"/>
      <c r="G787" s="14"/>
      <c r="H787" s="14"/>
      <c r="I787" s="14"/>
      <c r="J787" s="14"/>
      <c r="K787" s="16"/>
      <c r="L787" s="54"/>
    </row>
    <row r="788" spans="1:12">
      <c r="A788" s="15">
        <v>42919</v>
      </c>
      <c r="B788" s="9" t="s">
        <v>13</v>
      </c>
      <c r="C788" s="16" t="s">
        <v>9</v>
      </c>
      <c r="D788" s="16">
        <v>26173.15</v>
      </c>
      <c r="E788" s="16">
        <v>1609704.88</v>
      </c>
      <c r="F788" s="13" t="s">
        <v>270</v>
      </c>
      <c r="G788" s="14"/>
      <c r="H788" s="14"/>
      <c r="I788" s="14"/>
      <c r="J788" s="14"/>
      <c r="K788" s="16"/>
      <c r="L788" s="54"/>
    </row>
    <row r="789" spans="1:12">
      <c r="A789" s="17">
        <v>42919</v>
      </c>
      <c r="B789" s="21" t="s">
        <v>14</v>
      </c>
      <c r="C789" s="18">
        <v>54.62</v>
      </c>
      <c r="D789" s="18" t="s">
        <v>9</v>
      </c>
      <c r="E789" s="18">
        <v>1583531.73</v>
      </c>
      <c r="F789" s="13"/>
      <c r="G789" s="14"/>
      <c r="H789" s="14"/>
      <c r="I789" s="14"/>
      <c r="J789" s="14"/>
      <c r="K789" s="16"/>
      <c r="L789" s="54"/>
    </row>
    <row r="790" spans="1:12">
      <c r="A790" s="17">
        <v>42919</v>
      </c>
      <c r="B790" s="20" t="s">
        <v>15</v>
      </c>
      <c r="C790" s="18">
        <v>341.38</v>
      </c>
      <c r="D790" s="18" t="s">
        <v>9</v>
      </c>
      <c r="E790" s="18">
        <v>1583586.35</v>
      </c>
      <c r="F790" s="13"/>
      <c r="G790" s="14"/>
      <c r="H790" s="14"/>
      <c r="I790" s="14"/>
      <c r="J790" s="14"/>
      <c r="K790" s="16"/>
      <c r="L790" s="54"/>
    </row>
    <row r="791" spans="1:12">
      <c r="A791" s="15">
        <v>42919</v>
      </c>
      <c r="B791" s="9" t="s">
        <v>16</v>
      </c>
      <c r="C791" s="16" t="s">
        <v>9</v>
      </c>
      <c r="D791" s="16">
        <v>14344.85</v>
      </c>
      <c r="E791" s="16">
        <v>1583927.73</v>
      </c>
      <c r="F791" s="13" t="s">
        <v>270</v>
      </c>
      <c r="G791" s="14"/>
      <c r="H791" s="14"/>
      <c r="I791" s="14"/>
      <c r="J791" s="14"/>
      <c r="K791" s="16"/>
      <c r="L791" s="54"/>
    </row>
    <row r="792" spans="1:12">
      <c r="A792" s="17">
        <v>42919</v>
      </c>
      <c r="B792" s="21" t="s">
        <v>17</v>
      </c>
      <c r="C792" s="18">
        <v>1.41</v>
      </c>
      <c r="D792" s="18" t="s">
        <v>9</v>
      </c>
      <c r="E792" s="18">
        <v>1569582.88</v>
      </c>
      <c r="F792" s="13"/>
      <c r="G792" s="14"/>
      <c r="H792" s="14"/>
      <c r="I792" s="14"/>
      <c r="J792" s="14"/>
      <c r="K792" s="16"/>
      <c r="L792" s="54"/>
    </row>
    <row r="793" spans="1:12">
      <c r="A793" s="17">
        <v>42919</v>
      </c>
      <c r="B793" s="20" t="s">
        <v>18</v>
      </c>
      <c r="C793" s="18">
        <v>8.83</v>
      </c>
      <c r="D793" s="18" t="s">
        <v>9</v>
      </c>
      <c r="E793" s="18">
        <v>1569584.29</v>
      </c>
      <c r="F793" s="13"/>
      <c r="G793" s="14"/>
      <c r="H793" s="14"/>
      <c r="I793" s="14"/>
      <c r="J793" s="14"/>
      <c r="K793" s="16"/>
      <c r="L793" s="54"/>
    </row>
    <row r="794" spans="1:12">
      <c r="A794" s="15">
        <v>42919</v>
      </c>
      <c r="B794" s="9" t="s">
        <v>19</v>
      </c>
      <c r="C794" s="16" t="s">
        <v>9</v>
      </c>
      <c r="D794" s="16">
        <v>371.42</v>
      </c>
      <c r="E794" s="16">
        <v>1569593.12</v>
      </c>
      <c r="F794" s="13" t="s">
        <v>270</v>
      </c>
      <c r="G794" s="14"/>
      <c r="H794" s="14"/>
      <c r="I794" s="14"/>
      <c r="J794" s="14"/>
      <c r="K794" s="16"/>
      <c r="L794" s="54"/>
    </row>
    <row r="795" spans="1:12">
      <c r="A795" s="17">
        <v>42919</v>
      </c>
      <c r="B795" s="21" t="s">
        <v>11</v>
      </c>
      <c r="C795" s="18">
        <v>18.27</v>
      </c>
      <c r="D795" s="18" t="s">
        <v>9</v>
      </c>
      <c r="E795" s="18">
        <v>1569221.7</v>
      </c>
      <c r="F795" s="13"/>
      <c r="G795" s="14"/>
      <c r="H795" s="14"/>
      <c r="I795" s="14"/>
      <c r="J795" s="14"/>
      <c r="K795" s="16"/>
      <c r="L795" s="54"/>
    </row>
    <row r="796" spans="1:12">
      <c r="A796" s="17">
        <v>42919</v>
      </c>
      <c r="B796" s="20" t="s">
        <v>12</v>
      </c>
      <c r="C796" s="18">
        <v>114.19</v>
      </c>
      <c r="D796" s="18" t="s">
        <v>9</v>
      </c>
      <c r="E796" s="18">
        <v>1569239.97</v>
      </c>
      <c r="F796" s="13"/>
      <c r="G796" s="14"/>
      <c r="H796" s="14"/>
      <c r="I796" s="14"/>
      <c r="J796" s="14"/>
      <c r="K796" s="16"/>
      <c r="L796" s="54"/>
    </row>
    <row r="797" spans="1:12">
      <c r="A797" s="15">
        <v>42919</v>
      </c>
      <c r="B797" s="9" t="s">
        <v>13</v>
      </c>
      <c r="C797" s="16" t="s">
        <v>9</v>
      </c>
      <c r="D797" s="16">
        <v>16344.25</v>
      </c>
      <c r="E797" s="16">
        <v>1569354.16</v>
      </c>
      <c r="F797" s="13" t="s">
        <v>35</v>
      </c>
      <c r="G797" s="14"/>
      <c r="H797" s="14"/>
      <c r="I797" s="14"/>
      <c r="J797" s="14"/>
      <c r="K797" s="16"/>
      <c r="L797" s="54"/>
    </row>
    <row r="798" spans="1:12">
      <c r="A798" s="17">
        <v>42919</v>
      </c>
      <c r="B798" s="21" t="s">
        <v>14</v>
      </c>
      <c r="C798" s="18">
        <v>27.65</v>
      </c>
      <c r="D798" s="18" t="s">
        <v>9</v>
      </c>
      <c r="E798" s="18">
        <v>1553009.91</v>
      </c>
      <c r="F798" s="13"/>
      <c r="G798" s="14"/>
      <c r="H798" s="14"/>
      <c r="I798" s="14"/>
      <c r="J798" s="14"/>
      <c r="K798" s="16"/>
      <c r="L798" s="54"/>
    </row>
    <row r="799" spans="1:12">
      <c r="A799" s="17">
        <v>42919</v>
      </c>
      <c r="B799" s="20" t="s">
        <v>15</v>
      </c>
      <c r="C799" s="18">
        <v>172.81</v>
      </c>
      <c r="D799" s="18" t="s">
        <v>9</v>
      </c>
      <c r="E799" s="18">
        <v>1553037.56</v>
      </c>
      <c r="F799" s="13"/>
      <c r="G799" s="14"/>
      <c r="H799" s="14"/>
      <c r="I799" s="14"/>
      <c r="J799" s="14"/>
      <c r="K799" s="16"/>
      <c r="L799" s="54"/>
    </row>
    <row r="800" spans="1:12">
      <c r="A800" s="15">
        <v>42919</v>
      </c>
      <c r="B800" s="9" t="s">
        <v>16</v>
      </c>
      <c r="C800" s="16" t="s">
        <v>9</v>
      </c>
      <c r="D800" s="16">
        <v>7261.99</v>
      </c>
      <c r="E800" s="16">
        <v>1553210.37</v>
      </c>
      <c r="F800" s="13" t="s">
        <v>35</v>
      </c>
      <c r="G800" s="14"/>
      <c r="H800" s="14"/>
      <c r="I800" s="14"/>
      <c r="J800" s="14"/>
      <c r="K800" s="16"/>
      <c r="L800" s="54"/>
    </row>
    <row r="801" spans="1:12">
      <c r="A801" s="17">
        <v>42919</v>
      </c>
      <c r="B801" s="21" t="s">
        <v>20</v>
      </c>
      <c r="C801" s="18">
        <v>114.55</v>
      </c>
      <c r="D801" s="18" t="s">
        <v>9</v>
      </c>
      <c r="E801" s="18">
        <v>1545948.38</v>
      </c>
      <c r="F801" s="13"/>
      <c r="G801" s="14"/>
      <c r="H801" s="14"/>
      <c r="I801" s="14"/>
      <c r="J801" s="14"/>
      <c r="K801" s="16"/>
      <c r="L801" s="54"/>
    </row>
    <row r="802" spans="1:12">
      <c r="A802" s="17">
        <v>42919</v>
      </c>
      <c r="B802" s="20" t="s">
        <v>21</v>
      </c>
      <c r="C802" s="18">
        <v>715.95</v>
      </c>
      <c r="D802" s="18" t="s">
        <v>9</v>
      </c>
      <c r="E802" s="18">
        <v>1546062.93</v>
      </c>
      <c r="F802" s="13"/>
      <c r="G802" s="14"/>
      <c r="H802" s="14"/>
      <c r="I802" s="14"/>
      <c r="J802" s="14"/>
      <c r="K802" s="16"/>
      <c r="L802" s="54"/>
    </row>
    <row r="803" spans="1:12">
      <c r="A803" s="15">
        <v>42919</v>
      </c>
      <c r="B803" s="9" t="s">
        <v>22</v>
      </c>
      <c r="C803" s="16" t="s">
        <v>9</v>
      </c>
      <c r="D803" s="16">
        <v>7544.36</v>
      </c>
      <c r="E803" s="16">
        <v>1546778.88</v>
      </c>
      <c r="F803" s="13" t="s">
        <v>35</v>
      </c>
      <c r="G803" s="14"/>
      <c r="H803" s="14"/>
      <c r="I803" s="14"/>
      <c r="J803" s="14"/>
      <c r="K803" s="16"/>
      <c r="L803" s="54"/>
    </row>
    <row r="804" spans="1:12">
      <c r="A804" s="15">
        <v>42917</v>
      </c>
      <c r="B804" s="9" t="s">
        <v>23</v>
      </c>
      <c r="C804" s="16" t="s">
        <v>9</v>
      </c>
      <c r="D804" s="16">
        <v>10150</v>
      </c>
      <c r="E804" s="16">
        <v>1539234.52</v>
      </c>
      <c r="F804" s="13"/>
      <c r="G804" s="14"/>
      <c r="H804" s="14"/>
      <c r="I804" s="14"/>
      <c r="J804" s="14"/>
      <c r="K804" s="16"/>
      <c r="L804" s="54"/>
    </row>
    <row r="805" spans="1:12">
      <c r="A805" s="15">
        <v>42917</v>
      </c>
      <c r="B805" s="9" t="s">
        <v>24</v>
      </c>
      <c r="C805" s="16" t="s">
        <v>9</v>
      </c>
      <c r="D805" s="16">
        <v>100000</v>
      </c>
      <c r="E805" s="16">
        <v>1529084.52</v>
      </c>
      <c r="F805" s="13" t="s">
        <v>438</v>
      </c>
      <c r="G805" s="14" t="s">
        <v>439</v>
      </c>
      <c r="H805" s="14" t="s">
        <v>440</v>
      </c>
      <c r="I805" s="14"/>
      <c r="J805" s="14"/>
      <c r="K805" s="16"/>
      <c r="L805" s="54"/>
    </row>
    <row r="806" spans="1:12">
      <c r="A806" s="17">
        <v>42919</v>
      </c>
      <c r="B806" s="21" t="s">
        <v>25</v>
      </c>
      <c r="C806" s="18">
        <v>66.56</v>
      </c>
      <c r="D806" s="18" t="s">
        <v>9</v>
      </c>
      <c r="E806" s="18">
        <v>1429084.52</v>
      </c>
      <c r="F806" s="13"/>
      <c r="G806" s="14"/>
      <c r="H806" s="14"/>
      <c r="I806" s="14"/>
      <c r="J806" s="14"/>
      <c r="K806" s="16"/>
      <c r="L806" s="54"/>
    </row>
    <row r="807" spans="1:12">
      <c r="A807" s="17">
        <v>42919</v>
      </c>
      <c r="B807" s="20" t="s">
        <v>26</v>
      </c>
      <c r="C807" s="18">
        <v>416</v>
      </c>
      <c r="D807" s="18" t="s">
        <v>9</v>
      </c>
      <c r="E807" s="18">
        <v>1429151.08</v>
      </c>
      <c r="F807" s="13"/>
      <c r="G807" s="14"/>
      <c r="H807" s="14"/>
      <c r="I807" s="14"/>
      <c r="J807" s="14"/>
      <c r="K807" s="16"/>
      <c r="L807" s="54"/>
    </row>
    <row r="810" spans="1:12">
      <c r="C810" s="84">
        <f>+C807+C802+C799+C796+C793+C790+C787+C753+C750+C748+C726+C723+C696+C693+C663+C660+C631+C628+C625+C622+C585+C582+C550+C547+C483+C480+C457+C454+C422+C419+C416+C413+C410+C375+C372+C348+C345+C323+C320+C317+C292+C289+C255+C252+C249+C246+C211+C208+C176+C173+C111+C108+C86+C83+C40+C37+C34+C31+C7</f>
        <v>27103.86</v>
      </c>
    </row>
    <row r="811" spans="1:12">
      <c r="C811" s="84">
        <f>+C806+C801+C798+C795+C792+C789+C786+C752+C749+C747+C725+C722+C695+C692+C662+C659+C630+C627+C624+C621+C584+C581+C549+C546+C482+C479+C456+C453+C421+C418+C415+C412+C409+C374+C371+C347+C344+C322+C319+C316+C291+C288+C254+C251+C248+C245+C210+C207+C175+C172+C110+C107+C85+C82+C39+C36+C33+C30+C6</f>
        <v>4336.6100000000006</v>
      </c>
    </row>
  </sheetData>
  <autoFilter ref="A5:L807">
    <filterColumn colId="1"/>
  </autoFilter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D20"/>
  <sheetViews>
    <sheetView workbookViewId="0">
      <selection activeCell="D18" sqref="D18"/>
    </sheetView>
  </sheetViews>
  <sheetFormatPr baseColWidth="10" defaultRowHeight="15"/>
  <cols>
    <col min="2" max="2" width="27.5703125" bestFit="1" customWidth="1"/>
    <col min="3" max="3" width="17.7109375" bestFit="1" customWidth="1"/>
    <col min="4" max="4" width="37.140625" bestFit="1" customWidth="1"/>
  </cols>
  <sheetData>
    <row r="4" spans="2:4">
      <c r="B4" s="66"/>
      <c r="C4" s="68"/>
      <c r="D4" s="67"/>
    </row>
    <row r="5" spans="2:4">
      <c r="B5" s="66"/>
      <c r="C5" s="68"/>
      <c r="D5" s="67"/>
    </row>
    <row r="6" spans="2:4">
      <c r="B6" s="66"/>
      <c r="C6" s="68"/>
      <c r="D6" s="67"/>
    </row>
    <row r="7" spans="2:4">
      <c r="B7" s="66"/>
      <c r="C7" s="68"/>
      <c r="D7" s="67"/>
    </row>
    <row r="8" spans="2:4">
      <c r="B8" s="66"/>
      <c r="C8" s="68"/>
      <c r="D8" s="67"/>
    </row>
    <row r="9" spans="2:4">
      <c r="B9" s="66"/>
      <c r="C9" s="68"/>
      <c r="D9" s="67"/>
    </row>
    <row r="10" spans="2:4">
      <c r="B10" s="66"/>
      <c r="C10" s="68"/>
      <c r="D10" s="67"/>
    </row>
    <row r="11" spans="2:4">
      <c r="B11" s="66"/>
      <c r="C11" s="68"/>
      <c r="D11" s="67"/>
    </row>
    <row r="12" spans="2:4">
      <c r="B12" s="66"/>
      <c r="C12" s="68"/>
      <c r="D12" s="67"/>
    </row>
    <row r="13" spans="2:4">
      <c r="B13" s="66"/>
      <c r="C13" s="68"/>
      <c r="D13" s="67"/>
    </row>
    <row r="14" spans="2:4">
      <c r="B14" s="66"/>
      <c r="C14" s="68"/>
      <c r="D14" s="67"/>
    </row>
    <row r="15" spans="2:4">
      <c r="B15" s="66"/>
      <c r="C15" s="68"/>
      <c r="D15" s="67"/>
    </row>
    <row r="16" spans="2:4">
      <c r="B16" s="66"/>
      <c r="C16" s="68"/>
      <c r="D16" s="67"/>
    </row>
    <row r="17" spans="2:4">
      <c r="B17" s="66"/>
      <c r="C17" s="68"/>
      <c r="D17" s="67"/>
    </row>
    <row r="18" spans="2:4">
      <c r="B18" s="66"/>
      <c r="C18" s="68"/>
      <c r="D18" s="67"/>
    </row>
    <row r="19" spans="2:4">
      <c r="B19" s="66"/>
      <c r="C19" s="68"/>
      <c r="D19" s="67"/>
    </row>
    <row r="20" spans="2:4">
      <c r="B20" s="66"/>
      <c r="C20" s="68"/>
      <c r="D20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2017-07-28T00:03:19Z</cp:lastPrinted>
  <dcterms:created xsi:type="dcterms:W3CDTF">2017-07-03T13:22:29Z</dcterms:created>
  <dcterms:modified xsi:type="dcterms:W3CDTF">2017-08-09T21:59:23Z</dcterms:modified>
</cp:coreProperties>
</file>